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amelfordtc.sharepoint.com/sites/CouncilData/Shared Documents/Documents/Office/Office Move/Library Relocation/"/>
    </mc:Choice>
  </mc:AlternateContent>
  <xr:revisionPtr revIDLastSave="352" documentId="8_{BBF7E4F5-F71F-4903-9179-3BB75AB01E29}" xr6:coauthVersionLast="47" xr6:coauthVersionMax="47" xr10:uidLastSave="{58E3463F-2936-4C35-9FAF-511A5A55F5E2}"/>
  <bookViews>
    <workbookView xWindow="-120" yWindow="-120" windowWidth="29040" windowHeight="15720" activeTab="3" xr2:uid="{3725A617-43FB-48AB-B729-6884EDFE9EF0}"/>
  </bookViews>
  <sheets>
    <sheet name="TOWN HALL  - CURRENT" sheetId="1" r:id="rId1"/>
    <sheet name="TOWN HALL - WHOLE BUILDING" sheetId="2" r:id="rId2"/>
    <sheet name="TOWN HALL - WHOLE BUILDING REP" sheetId="4" r:id="rId3"/>
    <sheet name="CAMEL CENTRE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4" l="1"/>
  <c r="B30" i="4"/>
  <c r="E14" i="4"/>
  <c r="H14" i="4" s="1"/>
  <c r="B29" i="4" s="1"/>
  <c r="E29" i="4" s="1"/>
  <c r="H15" i="4"/>
  <c r="E15" i="4"/>
  <c r="I31" i="3"/>
  <c r="I28" i="3"/>
  <c r="I33" i="2"/>
  <c r="I30" i="2"/>
  <c r="I32" i="1"/>
  <c r="I29" i="1"/>
  <c r="I34" i="4"/>
  <c r="I31" i="4"/>
  <c r="H25" i="3"/>
  <c r="H24" i="3"/>
  <c r="B16" i="4"/>
  <c r="H22" i="4" s="1"/>
  <c r="B16" i="2"/>
  <c r="B16" i="1"/>
  <c r="E13" i="4"/>
  <c r="H13" i="4" s="1"/>
  <c r="B28" i="4" s="1"/>
  <c r="E28" i="4" s="1"/>
  <c r="E12" i="4"/>
  <c r="H12" i="4" s="1"/>
  <c r="B27" i="4" s="1"/>
  <c r="E27" i="4" s="1"/>
  <c r="E11" i="4"/>
  <c r="H11" i="4" s="1"/>
  <c r="B26" i="4" s="1"/>
  <c r="E26" i="4" s="1"/>
  <c r="E10" i="4"/>
  <c r="H10" i="4" s="1"/>
  <c r="B25" i="4" s="1"/>
  <c r="E25" i="4" s="1"/>
  <c r="E9" i="4"/>
  <c r="H9" i="4" s="1"/>
  <c r="B24" i="4" s="1"/>
  <c r="E24" i="4" s="1"/>
  <c r="E8" i="4"/>
  <c r="H8" i="4" s="1"/>
  <c r="B23" i="4" s="1"/>
  <c r="E23" i="4" s="1"/>
  <c r="E7" i="4"/>
  <c r="H7" i="4" s="1"/>
  <c r="B22" i="4" s="1"/>
  <c r="E22" i="4" s="1"/>
  <c r="E6" i="4"/>
  <c r="H6" i="4" s="1"/>
  <c r="B21" i="4" s="1"/>
  <c r="E21" i="4" s="1"/>
  <c r="E5" i="4"/>
  <c r="H5" i="4" s="1"/>
  <c r="B20" i="4" s="1"/>
  <c r="E20" i="4" s="1"/>
  <c r="E4" i="4"/>
  <c r="H4" i="4" s="1"/>
  <c r="H16" i="4" l="1"/>
  <c r="H24" i="4" s="1"/>
  <c r="E16" i="4"/>
  <c r="H23" i="4" s="1"/>
  <c r="B19" i="4"/>
  <c r="B31" i="4" s="1"/>
  <c r="H25" i="4" l="1"/>
  <c r="E19" i="4"/>
  <c r="E31" i="4" l="1"/>
  <c r="H26" i="4" s="1"/>
  <c r="H27" i="4" s="1"/>
  <c r="H28" i="4" s="1"/>
  <c r="I32" i="2" l="1"/>
  <c r="I31" i="1"/>
  <c r="I33" i="4"/>
  <c r="I30" i="3"/>
  <c r="H33" i="4"/>
  <c r="H30" i="3"/>
  <c r="H32" i="2"/>
  <c r="H31" i="1"/>
  <c r="E5" i="2" l="1"/>
  <c r="H5" i="2" s="1"/>
  <c r="B20" i="2" s="1"/>
  <c r="E20" i="2" s="1"/>
  <c r="H20" i="1"/>
  <c r="E14" i="2"/>
  <c r="H14" i="2" s="1"/>
  <c r="B29" i="2" s="1"/>
  <c r="E29" i="2" s="1"/>
  <c r="E13" i="2"/>
  <c r="H13" i="2" s="1"/>
  <c r="B28" i="2" s="1"/>
  <c r="E28" i="2" s="1"/>
  <c r="E12" i="2"/>
  <c r="H12" i="2" s="1"/>
  <c r="B27" i="2" s="1"/>
  <c r="E27" i="2" s="1"/>
  <c r="E11" i="2"/>
  <c r="H11" i="2" s="1"/>
  <c r="B26" i="2" s="1"/>
  <c r="E26" i="2" s="1"/>
  <c r="E10" i="2"/>
  <c r="H10" i="2" s="1"/>
  <c r="B25" i="2" s="1"/>
  <c r="E25" i="2" s="1"/>
  <c r="E9" i="2"/>
  <c r="H9" i="2" s="1"/>
  <c r="B24" i="2" s="1"/>
  <c r="E24" i="2" s="1"/>
  <c r="E8" i="2"/>
  <c r="H8" i="2" s="1"/>
  <c r="B23" i="2" s="1"/>
  <c r="E23" i="2" s="1"/>
  <c r="E7" i="2"/>
  <c r="H7" i="2" s="1"/>
  <c r="B22" i="2" s="1"/>
  <c r="E22" i="2" s="1"/>
  <c r="E6" i="2"/>
  <c r="H6" i="2" s="1"/>
  <c r="B21" i="2" s="1"/>
  <c r="E21" i="2" s="1"/>
  <c r="E4" i="2"/>
  <c r="E5" i="1"/>
  <c r="H5" i="1" s="1"/>
  <c r="B20" i="1" s="1"/>
  <c r="E20" i="1" s="1"/>
  <c r="E6" i="1"/>
  <c r="H6" i="1" s="1"/>
  <c r="B21" i="1" s="1"/>
  <c r="E21" i="1" s="1"/>
  <c r="E7" i="1"/>
  <c r="H7" i="1" s="1"/>
  <c r="B22" i="1" s="1"/>
  <c r="E22" i="1" s="1"/>
  <c r="E8" i="1"/>
  <c r="H8" i="1" s="1"/>
  <c r="B23" i="1" s="1"/>
  <c r="E23" i="1" s="1"/>
  <c r="E9" i="1"/>
  <c r="H9" i="1" s="1"/>
  <c r="B24" i="1" s="1"/>
  <c r="E24" i="1" s="1"/>
  <c r="E10" i="1"/>
  <c r="H10" i="1" s="1"/>
  <c r="B25" i="1" s="1"/>
  <c r="E25" i="1" s="1"/>
  <c r="E11" i="1"/>
  <c r="H11" i="1" s="1"/>
  <c r="B26" i="1" s="1"/>
  <c r="E26" i="1" s="1"/>
  <c r="E12" i="1"/>
  <c r="H12" i="1" s="1"/>
  <c r="B27" i="1" s="1"/>
  <c r="E27" i="1" s="1"/>
  <c r="E13" i="1"/>
  <c r="H13" i="1" s="1"/>
  <c r="B28" i="1" s="1"/>
  <c r="E28" i="1" s="1"/>
  <c r="E14" i="1"/>
  <c r="H14" i="1" s="1"/>
  <c r="B29" i="1" s="1"/>
  <c r="E29" i="1" s="1"/>
  <c r="E4" i="1"/>
  <c r="B15" i="3"/>
  <c r="E14" i="3"/>
  <c r="H14" i="3" s="1"/>
  <c r="B28" i="3" s="1"/>
  <c r="E28" i="3" s="1"/>
  <c r="E13" i="3"/>
  <c r="H13" i="3" s="1"/>
  <c r="B27" i="3" s="1"/>
  <c r="E27" i="3" s="1"/>
  <c r="E6" i="3"/>
  <c r="H6" i="3" s="1"/>
  <c r="B20" i="3" s="1"/>
  <c r="E20" i="3" s="1"/>
  <c r="E7" i="3"/>
  <c r="H7" i="3" s="1"/>
  <c r="B21" i="3" s="1"/>
  <c r="E21" i="3" s="1"/>
  <c r="E8" i="3"/>
  <c r="H8" i="3" s="1"/>
  <c r="B22" i="3" s="1"/>
  <c r="E22" i="3" s="1"/>
  <c r="E9" i="3"/>
  <c r="H9" i="3" s="1"/>
  <c r="B23" i="3" s="1"/>
  <c r="E23" i="3" s="1"/>
  <c r="E10" i="3"/>
  <c r="H10" i="3" s="1"/>
  <c r="B24" i="3" s="1"/>
  <c r="E24" i="3" s="1"/>
  <c r="E11" i="3"/>
  <c r="H11" i="3" s="1"/>
  <c r="B25" i="3" s="1"/>
  <c r="E25" i="3" s="1"/>
  <c r="E12" i="3"/>
  <c r="H12" i="3" s="1"/>
  <c r="B26" i="3" s="1"/>
  <c r="E26" i="3" s="1"/>
  <c r="E5" i="3"/>
  <c r="H5" i="3" s="1"/>
  <c r="B19" i="3" s="1"/>
  <c r="E19" i="3" s="1"/>
  <c r="E4" i="3"/>
  <c r="H4" i="3" s="1"/>
  <c r="B18" i="3" s="1"/>
  <c r="E18" i="3" s="1"/>
  <c r="E16" i="2" l="1"/>
  <c r="H22" i="2" s="1"/>
  <c r="H4" i="1"/>
  <c r="H16" i="1" s="1"/>
  <c r="H22" i="1" s="1"/>
  <c r="E16" i="1"/>
  <c r="H21" i="1" s="1"/>
  <c r="H21" i="2"/>
  <c r="E29" i="3"/>
  <c r="H23" i="3" s="1"/>
  <c r="H4" i="2"/>
  <c r="H16" i="2" s="1"/>
  <c r="B19" i="1"/>
  <c r="B29" i="3"/>
  <c r="H22" i="3" s="1"/>
  <c r="H15" i="3"/>
  <c r="H21" i="3" s="1"/>
  <c r="E15" i="3"/>
  <c r="H20" i="3" s="1"/>
  <c r="H19" i="3"/>
  <c r="H23" i="2" l="1"/>
  <c r="B19" i="2"/>
  <c r="B31" i="2" s="1"/>
  <c r="E19" i="1"/>
  <c r="H31" i="3" l="1"/>
  <c r="H34" i="4"/>
  <c r="H33" i="2"/>
  <c r="E31" i="1"/>
  <c r="H24" i="1" s="1"/>
  <c r="B31" i="1"/>
  <c r="H23" i="1" s="1"/>
  <c r="H25" i="1" s="1"/>
  <c r="H26" i="1" s="1"/>
  <c r="H32" i="1"/>
  <c r="E19" i="2"/>
  <c r="E31" i="2" s="1"/>
  <c r="H24" i="2"/>
  <c r="H25" i="2" l="1"/>
  <c r="H26" i="2" s="1"/>
  <c r="H27" i="2" s="1"/>
  <c r="I32" i="4" l="1"/>
  <c r="I29" i="3"/>
  <c r="I31" i="2"/>
  <c r="I30" i="1"/>
  <c r="H29" i="1"/>
  <c r="H30" i="2"/>
  <c r="H28" i="3"/>
  <c r="H31" i="4"/>
  <c r="H29" i="3"/>
  <c r="H32" i="4"/>
  <c r="H31" i="2"/>
  <c r="H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Jordan Burnard</author>
  </authors>
  <commentList>
    <comment ref="B20" authorId="0" shapeId="0" xr:uid="{A0767A57-5368-45B8-AC6A-2AED9CF493B5}">
      <text>
        <r>
          <rPr>
            <b/>
            <sz val="9"/>
            <color indexed="81"/>
            <rFont val="Tahoma"/>
            <family val="2"/>
          </rPr>
          <t>Jordan Burnard:</t>
        </r>
        <r>
          <rPr>
            <sz val="9"/>
            <color indexed="81"/>
            <rFont val="Tahoma"/>
            <family val="2"/>
          </rPr>
          <t xml:space="preserve">
Electricity figure from WST = £2,100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Jordan Burnard</author>
  </authors>
  <commentList>
    <comment ref="B5" authorId="0" shapeId="0" xr:uid="{304B7505-E810-4125-BAE7-C2552DB7ECCB}">
      <text>
        <r>
          <rPr>
            <b/>
            <sz val="9"/>
            <color indexed="81"/>
            <rFont val="Tahoma"/>
            <family val="2"/>
          </rPr>
          <t>Jordan Burnard:</t>
        </r>
        <r>
          <rPr>
            <sz val="9"/>
            <color indexed="81"/>
            <rFont val="Tahoma"/>
            <family val="2"/>
          </rPr>
          <t xml:space="preserve">
Electricity figure from WST = £2,100</t>
        </r>
      </text>
    </comment>
    <comment ref="B6" authorId="0" shapeId="0" xr:uid="{1A84B9DB-42F3-4031-9343-69115498C51A}">
      <text>
        <r>
          <rPr>
            <b/>
            <sz val="9"/>
            <color indexed="81"/>
            <rFont val="Tahoma"/>
            <charset val="1"/>
          </rPr>
          <t>Jordan Burnard:</t>
        </r>
        <r>
          <rPr>
            <sz val="9"/>
            <color indexed="81"/>
            <rFont val="Tahoma"/>
            <charset val="1"/>
          </rPr>
          <t xml:space="preserve">
Kerosene figure from WST = £1,200</t>
        </r>
      </text>
    </comment>
  </commentList>
</comments>
</file>

<file path=xl/sharedStrings.xml><?xml version="1.0" encoding="utf-8"?>
<sst xmlns="http://schemas.openxmlformats.org/spreadsheetml/2006/main" count="346" uniqueCount="53">
  <si>
    <t>TOWN HALL - 5 YEAR PROJECTED SPEND (CURRENT ARRANGEMENT)</t>
  </si>
  <si>
    <t>TOWN HALL COSTS - YEAR 1</t>
  </si>
  <si>
    <t>TOWN HALL COSTS - YEAR 2</t>
  </si>
  <si>
    <t>TOWN HALL COSTS - YEAR 3</t>
  </si>
  <si>
    <t>Window cleaning</t>
  </si>
  <si>
    <t>Window Cleaning</t>
  </si>
  <si>
    <t>Electricity</t>
  </si>
  <si>
    <t>Heating</t>
  </si>
  <si>
    <t>Heating (kerosene)</t>
  </si>
  <si>
    <t>Grounds</t>
  </si>
  <si>
    <t>Compliance</t>
  </si>
  <si>
    <t>Water</t>
  </si>
  <si>
    <t>Key Holding</t>
  </si>
  <si>
    <t>Sanitary Bins</t>
  </si>
  <si>
    <t>Fire extinguisher service</t>
  </si>
  <si>
    <t>Office Rent</t>
  </si>
  <si>
    <t>Rates</t>
  </si>
  <si>
    <t>Forecast Total</t>
  </si>
  <si>
    <t>TOWN HALL COSTS - YEAR 4</t>
  </si>
  <si>
    <t>TOWN HALL COSTS - YEAR 5</t>
  </si>
  <si>
    <t>TOWN HALL COSTS - TOTAL</t>
  </si>
  <si>
    <t>Year 1</t>
  </si>
  <si>
    <t>Year 2</t>
  </si>
  <si>
    <t>Year 3</t>
  </si>
  <si>
    <t>Year 4</t>
  </si>
  <si>
    <t>Year 5</t>
  </si>
  <si>
    <t>LOCATION</t>
  </si>
  <si>
    <t>TOWN HALL - CURRENT ARRANGEMENT</t>
  </si>
  <si>
    <t>TOWN HALL - WHOLE BUILDING</t>
  </si>
  <si>
    <t>CAMEL CENTRE</t>
  </si>
  <si>
    <t>TOWN HALL COSTS (INCREASED FOOTAGE) - TOTAL</t>
  </si>
  <si>
    <t>CAMEL CENTRE - 5 YEAR PROJECTED SPEND</t>
  </si>
  <si>
    <t>CAMEL CENTRE COSTS - YEAR 1</t>
  </si>
  <si>
    <t>CAMEL CENTRE COSTS - YEAR 2</t>
  </si>
  <si>
    <t>CAMEL CENTRE COSTS - YEAR 3</t>
  </si>
  <si>
    <t>Rates (estimate)</t>
  </si>
  <si>
    <t>CAMEL CENTRE COSTS - YEAR 4</t>
  </si>
  <si>
    <t>CAMEL CENTRE COSTS - YEAR 5</t>
  </si>
  <si>
    <t>CAMEL CENTRE - TOTALS</t>
  </si>
  <si>
    <t>Fix damp (pop-in), etc.</t>
  </si>
  <si>
    <t xml:space="preserve">TOWN HALL - WHOLE BUILDING </t>
  </si>
  <si>
    <t>TOWN HALL - WHOLE BUILDING (FULL REPAIR)</t>
  </si>
  <si>
    <t>TOWN HALL - 5 YEAR PROJECTED SPEND (WHOLE BUILDING)</t>
  </si>
  <si>
    <t>TOWN HALL - 5 YEAR PROJECTED SPEND (WHOLE BUILDING - FULL REPAIR)</t>
  </si>
  <si>
    <t>Lift</t>
  </si>
  <si>
    <t>ESTIMATED TOTAL COST - PRECEPT</t>
  </si>
  <si>
    <t>ESTIMATED TOTAL COST - PRECEPT &amp; RESERVES</t>
  </si>
  <si>
    <t>Maintenance</t>
  </si>
  <si>
    <t>PRECEPT + RESERVES</t>
  </si>
  <si>
    <t>PRECEPT</t>
  </si>
  <si>
    <t>Extend into pop-in &amp; library redesign (estimate) - RESERVES</t>
  </si>
  <si>
    <t>Initial move estimate + contingency - RESERVES</t>
  </si>
  <si>
    <t>Lift Spend -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</si>
</sst>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3" x14ac:knownFonts="1">
    <font>
      <sz val="11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indexed="8"/>
      <name val="ARIAL"/>
      <family val="2"/>
    </font>
    <font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2" xfId="0" applyFont="1" applyBorder="1"/>
    <xf numFmtId="164" fontId="0" fillId="0" borderId="0" xfId="0" applyNumberFormat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164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left" vertic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8" fillId="0" borderId="15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1" xfId="0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5" xfId="0" applyFont="1" applyBorder="1"/>
    <xf numFmtId="164" fontId="1" fillId="2" borderId="7" xfId="0" applyNumberFormat="1" applyFont="1" applyFill="1" applyBorder="1" applyAlignment="1">
      <alignment horizontal="center"/>
    </xf>
    <xf numFmtId="164" fontId="10" fillId="0" borderId="14" xfId="0" applyNumberFormat="1" applyFont="1" applyBorder="1" applyAlignment="1">
      <alignment horizontal="center"/>
    </xf>
    <xf numFmtId="0" fontId="9" fillId="0" borderId="0" xfId="0" applyFont="1"/>
    <xf numFmtId="0" fontId="5" fillId="0" borderId="5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2" xfId="0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878F2-7F3C-4D2C-A9D4-989C684CEBDD}">
  <dimension ref="A1:I33"/>
  <sheetViews>
    <sheetView workbookViewId="0">
      <selection activeCell="G19" sqref="G19"/>
    </sheetView>
  </sheetViews>
  <sheetFormatPr defaultRowHeight="15" x14ac:dyDescent="0.25"/>
  <cols>
    <col min="1" max="1" width="21.42578125" bestFit="1" customWidth="1"/>
    <col min="2" max="2" width="10.140625" style="9" bestFit="1" customWidth="1"/>
    <col min="4" max="4" width="21.42578125" bestFit="1" customWidth="1"/>
    <col min="5" max="5" width="10.140625" style="2" bestFit="1" customWidth="1"/>
    <col min="7" max="7" width="47.140625" bestFit="1" customWidth="1"/>
    <col min="8" max="8" width="15.7109375" style="2" bestFit="1" customWidth="1"/>
    <col min="9" max="9" width="21.85546875" bestFit="1" customWidth="1"/>
  </cols>
  <sheetData>
    <row r="1" spans="1:8" ht="19.5" thickBot="1" x14ac:dyDescent="0.35">
      <c r="A1" s="29" t="s">
        <v>0</v>
      </c>
      <c r="B1" s="30"/>
      <c r="C1" s="30"/>
      <c r="D1" s="30"/>
      <c r="E1" s="30"/>
      <c r="F1" s="30"/>
      <c r="G1" s="30"/>
      <c r="H1" s="31"/>
    </row>
    <row r="2" spans="1:8" ht="15.75" thickBot="1" x14ac:dyDescent="0.3"/>
    <row r="3" spans="1:8" ht="15.75" thickBot="1" x14ac:dyDescent="0.3">
      <c r="A3" s="32" t="s">
        <v>1</v>
      </c>
      <c r="B3" s="33"/>
      <c r="D3" s="32" t="s">
        <v>2</v>
      </c>
      <c r="E3" s="33"/>
      <c r="G3" s="32" t="s">
        <v>3</v>
      </c>
      <c r="H3" s="33"/>
    </row>
    <row r="4" spans="1:8" x14ac:dyDescent="0.25">
      <c r="A4" s="1" t="s">
        <v>4</v>
      </c>
      <c r="B4" s="6">
        <v>400</v>
      </c>
      <c r="D4" s="1" t="s">
        <v>5</v>
      </c>
      <c r="E4" s="6">
        <f t="shared" ref="E4:E14" si="0">B4*1.05</f>
        <v>420</v>
      </c>
      <c r="G4" s="1" t="s">
        <v>5</v>
      </c>
      <c r="H4" s="6">
        <f t="shared" ref="H4:H14" si="1">E4*1.05</f>
        <v>441</v>
      </c>
    </row>
    <row r="5" spans="1:8" x14ac:dyDescent="0.25">
      <c r="A5" s="1" t="s">
        <v>6</v>
      </c>
      <c r="B5" s="6">
        <v>7480</v>
      </c>
      <c r="D5" s="1" t="s">
        <v>6</v>
      </c>
      <c r="E5" s="6">
        <f t="shared" si="0"/>
        <v>7854</v>
      </c>
      <c r="G5" s="1" t="s">
        <v>6</v>
      </c>
      <c r="H5" s="6">
        <f t="shared" si="1"/>
        <v>8246.7000000000007</v>
      </c>
    </row>
    <row r="6" spans="1:8" x14ac:dyDescent="0.25">
      <c r="A6" s="1" t="s">
        <v>7</v>
      </c>
      <c r="B6" s="6">
        <v>0</v>
      </c>
      <c r="D6" s="1" t="s">
        <v>8</v>
      </c>
      <c r="E6" s="6">
        <f t="shared" si="0"/>
        <v>0</v>
      </c>
      <c r="G6" s="1" t="s">
        <v>8</v>
      </c>
      <c r="H6" s="6">
        <f t="shared" si="1"/>
        <v>0</v>
      </c>
    </row>
    <row r="7" spans="1:8" x14ac:dyDescent="0.25">
      <c r="A7" s="1" t="s">
        <v>9</v>
      </c>
      <c r="B7" s="6">
        <v>0</v>
      </c>
      <c r="D7" s="1" t="s">
        <v>9</v>
      </c>
      <c r="E7" s="6">
        <f t="shared" si="0"/>
        <v>0</v>
      </c>
      <c r="G7" s="1" t="s">
        <v>9</v>
      </c>
      <c r="H7" s="6">
        <f t="shared" si="1"/>
        <v>0</v>
      </c>
    </row>
    <row r="8" spans="1:8" x14ac:dyDescent="0.25">
      <c r="A8" s="1" t="s">
        <v>10</v>
      </c>
      <c r="B8" s="7">
        <v>0</v>
      </c>
      <c r="D8" s="1" t="s">
        <v>10</v>
      </c>
      <c r="E8" s="6">
        <f t="shared" si="0"/>
        <v>0</v>
      </c>
      <c r="G8" s="1" t="s">
        <v>10</v>
      </c>
      <c r="H8" s="6">
        <f t="shared" si="1"/>
        <v>0</v>
      </c>
    </row>
    <row r="9" spans="1:8" x14ac:dyDescent="0.25">
      <c r="A9" s="1" t="s">
        <v>11</v>
      </c>
      <c r="B9" s="6">
        <v>350</v>
      </c>
      <c r="D9" s="1" t="s">
        <v>11</v>
      </c>
      <c r="E9" s="6">
        <f t="shared" si="0"/>
        <v>367.5</v>
      </c>
      <c r="G9" s="1" t="s">
        <v>11</v>
      </c>
      <c r="H9" s="6">
        <f t="shared" si="1"/>
        <v>385.875</v>
      </c>
    </row>
    <row r="10" spans="1:8" x14ac:dyDescent="0.25">
      <c r="A10" s="1" t="s">
        <v>12</v>
      </c>
      <c r="B10" s="6">
        <v>100</v>
      </c>
      <c r="D10" s="1" t="s">
        <v>12</v>
      </c>
      <c r="E10" s="6">
        <f t="shared" si="0"/>
        <v>105</v>
      </c>
      <c r="G10" s="1" t="s">
        <v>12</v>
      </c>
      <c r="H10" s="6">
        <f t="shared" si="1"/>
        <v>110.25</v>
      </c>
    </row>
    <row r="11" spans="1:8" x14ac:dyDescent="0.25">
      <c r="A11" s="1" t="s">
        <v>13</v>
      </c>
      <c r="B11" s="6">
        <v>150</v>
      </c>
      <c r="D11" s="1" t="s">
        <v>13</v>
      </c>
      <c r="E11" s="6">
        <f t="shared" si="0"/>
        <v>157.5</v>
      </c>
      <c r="G11" s="1" t="s">
        <v>13</v>
      </c>
      <c r="H11" s="6">
        <f t="shared" si="1"/>
        <v>165.375</v>
      </c>
    </row>
    <row r="12" spans="1:8" x14ac:dyDescent="0.25">
      <c r="A12" s="1" t="s">
        <v>14</v>
      </c>
      <c r="B12" s="6">
        <v>220</v>
      </c>
      <c r="D12" s="1" t="s">
        <v>14</v>
      </c>
      <c r="E12" s="6">
        <f t="shared" si="0"/>
        <v>231</v>
      </c>
      <c r="G12" s="1" t="s">
        <v>14</v>
      </c>
      <c r="H12" s="6">
        <f t="shared" si="1"/>
        <v>242.55</v>
      </c>
    </row>
    <row r="13" spans="1:8" x14ac:dyDescent="0.25">
      <c r="A13" s="8" t="s">
        <v>15</v>
      </c>
      <c r="B13" s="7">
        <v>7100</v>
      </c>
      <c r="D13" s="8" t="s">
        <v>15</v>
      </c>
      <c r="E13" s="6">
        <f t="shared" si="0"/>
        <v>7455</v>
      </c>
      <c r="G13" s="8" t="s">
        <v>15</v>
      </c>
      <c r="H13" s="7">
        <f t="shared" si="1"/>
        <v>7827.75</v>
      </c>
    </row>
    <row r="14" spans="1:8" x14ac:dyDescent="0.25">
      <c r="A14" s="8" t="s">
        <v>16</v>
      </c>
      <c r="B14" s="7">
        <v>3500</v>
      </c>
      <c r="D14" s="8" t="s">
        <v>16</v>
      </c>
      <c r="E14" s="6">
        <f t="shared" si="0"/>
        <v>3675</v>
      </c>
      <c r="G14" s="8" t="s">
        <v>16</v>
      </c>
      <c r="H14" s="7">
        <f t="shared" si="1"/>
        <v>3858.75</v>
      </c>
    </row>
    <row r="15" spans="1:8" ht="15.75" thickBot="1" x14ac:dyDescent="0.3">
      <c r="A15" s="8" t="s">
        <v>44</v>
      </c>
      <c r="B15" s="7">
        <v>2000</v>
      </c>
      <c r="D15" s="8" t="s">
        <v>44</v>
      </c>
      <c r="E15" s="6">
        <v>2000</v>
      </c>
      <c r="G15" s="8" t="s">
        <v>44</v>
      </c>
      <c r="H15" s="7">
        <v>2000</v>
      </c>
    </row>
    <row r="16" spans="1:8" ht="15.75" thickBot="1" x14ac:dyDescent="0.3">
      <c r="A16" s="20" t="s">
        <v>17</v>
      </c>
      <c r="B16" s="21">
        <f>SUM(B4:B15)</f>
        <v>21300</v>
      </c>
      <c r="D16" s="20" t="s">
        <v>17</v>
      </c>
      <c r="E16" s="21">
        <f>SUM(E4:E15)</f>
        <v>22265</v>
      </c>
      <c r="G16" s="20" t="s">
        <v>17</v>
      </c>
      <c r="H16" s="21">
        <f>SUM(H4:H15)</f>
        <v>23278.25</v>
      </c>
    </row>
    <row r="17" spans="1:9" ht="15.75" thickBot="1" x14ac:dyDescent="0.3"/>
    <row r="18" spans="1:9" ht="15.75" thickBot="1" x14ac:dyDescent="0.3">
      <c r="A18" s="32" t="s">
        <v>18</v>
      </c>
      <c r="B18" s="33"/>
      <c r="D18" s="32" t="s">
        <v>19</v>
      </c>
      <c r="E18" s="33"/>
      <c r="G18" s="32" t="s">
        <v>20</v>
      </c>
      <c r="H18" s="33"/>
    </row>
    <row r="19" spans="1:9" x14ac:dyDescent="0.25">
      <c r="A19" s="1" t="s">
        <v>5</v>
      </c>
      <c r="B19" s="6">
        <f t="shared" ref="B19:B28" si="2">H4*1.05</f>
        <v>463.05</v>
      </c>
      <c r="D19" s="1" t="s">
        <v>5</v>
      </c>
      <c r="E19" s="6">
        <f t="shared" ref="E19:E28" si="3">B19*1.05</f>
        <v>486.20250000000004</v>
      </c>
      <c r="G19" s="5" t="s">
        <v>52</v>
      </c>
      <c r="H19" s="11">
        <v>31750</v>
      </c>
    </row>
    <row r="20" spans="1:9" x14ac:dyDescent="0.25">
      <c r="A20" s="1" t="s">
        <v>6</v>
      </c>
      <c r="B20" s="6">
        <f t="shared" si="2"/>
        <v>8659.0350000000017</v>
      </c>
      <c r="D20" s="1" t="s">
        <v>6</v>
      </c>
      <c r="E20" s="6">
        <f t="shared" si="3"/>
        <v>9091.9867500000018</v>
      </c>
      <c r="G20" s="3" t="s">
        <v>21</v>
      </c>
      <c r="H20" s="10">
        <f>B16</f>
        <v>21300</v>
      </c>
    </row>
    <row r="21" spans="1:9" x14ac:dyDescent="0.25">
      <c r="A21" s="1" t="s">
        <v>8</v>
      </c>
      <c r="B21" s="6">
        <f t="shared" si="2"/>
        <v>0</v>
      </c>
      <c r="D21" s="1" t="s">
        <v>8</v>
      </c>
      <c r="E21" s="6">
        <f t="shared" si="3"/>
        <v>0</v>
      </c>
      <c r="G21" s="3" t="s">
        <v>22</v>
      </c>
      <c r="H21" s="10">
        <f>E16</f>
        <v>22265</v>
      </c>
    </row>
    <row r="22" spans="1:9" x14ac:dyDescent="0.25">
      <c r="A22" s="1" t="s">
        <v>9</v>
      </c>
      <c r="B22" s="6">
        <f t="shared" si="2"/>
        <v>0</v>
      </c>
      <c r="D22" s="1" t="s">
        <v>9</v>
      </c>
      <c r="E22" s="6">
        <f t="shared" si="3"/>
        <v>0</v>
      </c>
      <c r="G22" s="3" t="s">
        <v>23</v>
      </c>
      <c r="H22" s="10">
        <f>H16</f>
        <v>23278.25</v>
      </c>
    </row>
    <row r="23" spans="1:9" x14ac:dyDescent="0.25">
      <c r="A23" s="1" t="s">
        <v>10</v>
      </c>
      <c r="B23" s="6">
        <f t="shared" si="2"/>
        <v>0</v>
      </c>
      <c r="D23" s="1" t="s">
        <v>10</v>
      </c>
      <c r="E23" s="6">
        <f t="shared" si="3"/>
        <v>0</v>
      </c>
      <c r="G23" s="3" t="s">
        <v>24</v>
      </c>
      <c r="H23" s="10">
        <f>B31</f>
        <v>24342.162500000002</v>
      </c>
    </row>
    <row r="24" spans="1:9" ht="15.75" thickBot="1" x14ac:dyDescent="0.3">
      <c r="A24" s="1" t="s">
        <v>11</v>
      </c>
      <c r="B24" s="6">
        <f t="shared" si="2"/>
        <v>405.16875000000005</v>
      </c>
      <c r="D24" s="1" t="s">
        <v>11</v>
      </c>
      <c r="E24" s="6">
        <f t="shared" si="3"/>
        <v>425.42718750000006</v>
      </c>
      <c r="G24" s="4" t="s">
        <v>25</v>
      </c>
      <c r="H24" s="10">
        <f>E31</f>
        <v>25459.270624999997</v>
      </c>
    </row>
    <row r="25" spans="1:9" ht="16.5" thickBot="1" x14ac:dyDescent="0.3">
      <c r="A25" s="1" t="s">
        <v>12</v>
      </c>
      <c r="B25" s="6">
        <f t="shared" si="2"/>
        <v>115.7625</v>
      </c>
      <c r="D25" s="1" t="s">
        <v>12</v>
      </c>
      <c r="E25" s="6">
        <f t="shared" si="3"/>
        <v>121.55062500000001</v>
      </c>
      <c r="G25" s="24" t="s">
        <v>45</v>
      </c>
      <c r="H25" s="25">
        <f>SUM(H20:H24)</f>
        <v>116644.68312500001</v>
      </c>
    </row>
    <row r="26" spans="1:9" ht="16.5" thickBot="1" x14ac:dyDescent="0.3">
      <c r="A26" s="1" t="s">
        <v>13</v>
      </c>
      <c r="B26" s="6">
        <f t="shared" si="2"/>
        <v>173.64375000000001</v>
      </c>
      <c r="D26" s="1" t="s">
        <v>13</v>
      </c>
      <c r="E26" s="6">
        <f t="shared" si="3"/>
        <v>182.32593750000001</v>
      </c>
      <c r="G26" s="24" t="s">
        <v>46</v>
      </c>
      <c r="H26" s="25">
        <f>H19+H25</f>
        <v>148394.68312500001</v>
      </c>
    </row>
    <row r="27" spans="1:9" ht="16.5" thickBot="1" x14ac:dyDescent="0.3">
      <c r="A27" s="1" t="s">
        <v>14</v>
      </c>
      <c r="B27" s="6">
        <f t="shared" si="2"/>
        <v>254.67750000000001</v>
      </c>
      <c r="D27" s="1" t="s">
        <v>14</v>
      </c>
      <c r="E27" s="6">
        <f t="shared" si="3"/>
        <v>267.41137500000002</v>
      </c>
      <c r="G27" s="27"/>
      <c r="H27" s="26"/>
      <c r="I27" s="14"/>
    </row>
    <row r="28" spans="1:9" ht="16.5" thickBot="1" x14ac:dyDescent="0.3">
      <c r="A28" s="8" t="s">
        <v>15</v>
      </c>
      <c r="B28" s="7">
        <f t="shared" si="2"/>
        <v>8219.1375000000007</v>
      </c>
      <c r="D28" s="8" t="s">
        <v>15</v>
      </c>
      <c r="E28" s="7">
        <f t="shared" si="3"/>
        <v>8630.0943750000006</v>
      </c>
      <c r="G28" s="15" t="s">
        <v>26</v>
      </c>
      <c r="H28" s="16" t="s">
        <v>49</v>
      </c>
      <c r="I28" s="16" t="s">
        <v>48</v>
      </c>
    </row>
    <row r="29" spans="1:9" ht="15.75" x14ac:dyDescent="0.25">
      <c r="A29" s="8" t="s">
        <v>16</v>
      </c>
      <c r="B29" s="7">
        <f>H14*1.05</f>
        <v>4051.6875</v>
      </c>
      <c r="D29" s="8" t="s">
        <v>16</v>
      </c>
      <c r="E29" s="7">
        <f t="shared" ref="E29" si="4">B29*1.05</f>
        <v>4254.2718750000004</v>
      </c>
      <c r="G29" s="17" t="s">
        <v>27</v>
      </c>
      <c r="H29" s="22">
        <f>'TOWN HALL  - CURRENT'!H25</f>
        <v>116644.68312500001</v>
      </c>
      <c r="I29" s="22">
        <f>H26</f>
        <v>148394.68312500001</v>
      </c>
    </row>
    <row r="30" spans="1:9" ht="16.5" thickBot="1" x14ac:dyDescent="0.3">
      <c r="A30" s="8" t="s">
        <v>44</v>
      </c>
      <c r="B30" s="7">
        <v>2000</v>
      </c>
      <c r="D30" s="8" t="s">
        <v>44</v>
      </c>
      <c r="E30" s="7">
        <v>2000</v>
      </c>
      <c r="G30" s="18" t="s">
        <v>28</v>
      </c>
      <c r="H30" s="12">
        <f>'TOWN HALL - WHOLE BUILDING'!H26</f>
        <v>134989.77887499999</v>
      </c>
      <c r="I30" s="12">
        <f>'TOWN HALL - WHOLE BUILDING'!H27</f>
        <v>186739.77887499999</v>
      </c>
    </row>
    <row r="31" spans="1:9" ht="16.5" thickBot="1" x14ac:dyDescent="0.3">
      <c r="A31" s="20" t="s">
        <v>17</v>
      </c>
      <c r="B31" s="21">
        <f>SUM(B19:B30)</f>
        <v>24342.162500000002</v>
      </c>
      <c r="D31" s="20" t="s">
        <v>17</v>
      </c>
      <c r="E31" s="21">
        <f>SUM(E19:E30)</f>
        <v>25459.270624999997</v>
      </c>
      <c r="G31" s="18" t="s">
        <v>41</v>
      </c>
      <c r="H31" s="12">
        <f>'TOWN HALL - WHOLE BUILDING REP'!H27</f>
        <v>194329.48824999999</v>
      </c>
      <c r="I31" s="12">
        <f>'TOWN HALL - WHOLE BUILDING REP'!H28</f>
        <v>246079.48824999999</v>
      </c>
    </row>
    <row r="32" spans="1:9" ht="16.5" thickBot="1" x14ac:dyDescent="0.3">
      <c r="G32" s="19" t="s">
        <v>29</v>
      </c>
      <c r="H32" s="13">
        <f>'CAMEL CENTRE'!H24</f>
        <v>132974.31603125003</v>
      </c>
      <c r="I32" s="13">
        <f>'CAMEL CENTRE'!H25</f>
        <v>187974.31603125003</v>
      </c>
    </row>
    <row r="33" spans="7:7" x14ac:dyDescent="0.25">
      <c r="G33" s="23"/>
    </row>
  </sheetData>
  <mergeCells count="7">
    <mergeCell ref="A3:B3"/>
    <mergeCell ref="A1:H1"/>
    <mergeCell ref="D3:E3"/>
    <mergeCell ref="G3:H3"/>
    <mergeCell ref="A18:B18"/>
    <mergeCell ref="D18:E18"/>
    <mergeCell ref="G18:H18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107CC-6683-4D6F-985E-0EE6D73A4C9F}">
  <dimension ref="A1:I34"/>
  <sheetViews>
    <sheetView workbookViewId="0">
      <selection sqref="A1:H1"/>
    </sheetView>
  </sheetViews>
  <sheetFormatPr defaultRowHeight="15" x14ac:dyDescent="0.25"/>
  <cols>
    <col min="1" max="1" width="21.42578125" bestFit="1" customWidth="1"/>
    <col min="2" max="2" width="10.140625" bestFit="1" customWidth="1"/>
    <col min="4" max="4" width="21.42578125" bestFit="1" customWidth="1"/>
    <col min="5" max="5" width="10.140625" bestFit="1" customWidth="1"/>
    <col min="7" max="7" width="53.5703125" bestFit="1" customWidth="1"/>
    <col min="8" max="8" width="15.7109375" bestFit="1" customWidth="1"/>
    <col min="9" max="9" width="21.85546875" bestFit="1" customWidth="1"/>
  </cols>
  <sheetData>
    <row r="1" spans="1:8" ht="19.5" thickBot="1" x14ac:dyDescent="0.35">
      <c r="A1" s="29" t="s">
        <v>42</v>
      </c>
      <c r="B1" s="30"/>
      <c r="C1" s="30"/>
      <c r="D1" s="30"/>
      <c r="E1" s="30"/>
      <c r="F1" s="30"/>
      <c r="G1" s="30"/>
      <c r="H1" s="31"/>
    </row>
    <row r="2" spans="1:8" ht="15.75" thickBot="1" x14ac:dyDescent="0.3">
      <c r="B2" s="9"/>
      <c r="E2" s="2"/>
      <c r="H2" s="2"/>
    </row>
    <row r="3" spans="1:8" ht="15.75" thickBot="1" x14ac:dyDescent="0.3">
      <c r="A3" s="32" t="s">
        <v>1</v>
      </c>
      <c r="B3" s="33"/>
      <c r="D3" s="32" t="s">
        <v>2</v>
      </c>
      <c r="E3" s="33"/>
      <c r="G3" s="32" t="s">
        <v>3</v>
      </c>
      <c r="H3" s="33"/>
    </row>
    <row r="4" spans="1:8" x14ac:dyDescent="0.25">
      <c r="A4" s="1" t="s">
        <v>4</v>
      </c>
      <c r="B4" s="6">
        <v>400</v>
      </c>
      <c r="D4" s="1" t="s">
        <v>5</v>
      </c>
      <c r="E4" s="6">
        <f t="shared" ref="E4:E14" si="0">B4*1.05</f>
        <v>420</v>
      </c>
      <c r="G4" s="1" t="s">
        <v>5</v>
      </c>
      <c r="H4" s="6">
        <f t="shared" ref="H4:H14" si="1">E4*1.05</f>
        <v>441</v>
      </c>
    </row>
    <row r="5" spans="1:8" x14ac:dyDescent="0.25">
      <c r="A5" s="1" t="s">
        <v>6</v>
      </c>
      <c r="B5" s="6">
        <v>9750</v>
      </c>
      <c r="D5" s="1" t="s">
        <v>6</v>
      </c>
      <c r="E5" s="6">
        <f t="shared" si="0"/>
        <v>10237.5</v>
      </c>
      <c r="G5" s="1" t="s">
        <v>6</v>
      </c>
      <c r="H5" s="6">
        <f t="shared" si="1"/>
        <v>10749.375</v>
      </c>
    </row>
    <row r="6" spans="1:8" x14ac:dyDescent="0.25">
      <c r="A6" s="1" t="s">
        <v>7</v>
      </c>
      <c r="B6" s="6">
        <v>0</v>
      </c>
      <c r="D6" s="1" t="s">
        <v>8</v>
      </c>
      <c r="E6" s="6">
        <f t="shared" si="0"/>
        <v>0</v>
      </c>
      <c r="G6" s="1" t="s">
        <v>8</v>
      </c>
      <c r="H6" s="6">
        <f t="shared" si="1"/>
        <v>0</v>
      </c>
    </row>
    <row r="7" spans="1:8" x14ac:dyDescent="0.25">
      <c r="A7" s="1" t="s">
        <v>9</v>
      </c>
      <c r="B7" s="6">
        <v>0</v>
      </c>
      <c r="D7" s="1" t="s">
        <v>9</v>
      </c>
      <c r="E7" s="6">
        <f t="shared" si="0"/>
        <v>0</v>
      </c>
      <c r="G7" s="1" t="s">
        <v>9</v>
      </c>
      <c r="H7" s="6">
        <f t="shared" si="1"/>
        <v>0</v>
      </c>
    </row>
    <row r="8" spans="1:8" x14ac:dyDescent="0.25">
      <c r="A8" s="1" t="s">
        <v>10</v>
      </c>
      <c r="B8" s="7">
        <v>0</v>
      </c>
      <c r="D8" s="1" t="s">
        <v>10</v>
      </c>
      <c r="E8" s="6">
        <f t="shared" si="0"/>
        <v>0</v>
      </c>
      <c r="G8" s="1" t="s">
        <v>10</v>
      </c>
      <c r="H8" s="6">
        <f t="shared" si="1"/>
        <v>0</v>
      </c>
    </row>
    <row r="9" spans="1:8" x14ac:dyDescent="0.25">
      <c r="A9" s="1" t="s">
        <v>11</v>
      </c>
      <c r="B9" s="6">
        <v>350</v>
      </c>
      <c r="D9" s="1" t="s">
        <v>11</v>
      </c>
      <c r="E9" s="6">
        <f t="shared" si="0"/>
        <v>367.5</v>
      </c>
      <c r="G9" s="1" t="s">
        <v>11</v>
      </c>
      <c r="H9" s="6">
        <f t="shared" si="1"/>
        <v>385.875</v>
      </c>
    </row>
    <row r="10" spans="1:8" x14ac:dyDescent="0.25">
      <c r="A10" s="1" t="s">
        <v>12</v>
      </c>
      <c r="B10" s="6">
        <v>100</v>
      </c>
      <c r="D10" s="1" t="s">
        <v>12</v>
      </c>
      <c r="E10" s="6">
        <f t="shared" si="0"/>
        <v>105</v>
      </c>
      <c r="G10" s="1" t="s">
        <v>12</v>
      </c>
      <c r="H10" s="6">
        <f t="shared" si="1"/>
        <v>110.25</v>
      </c>
    </row>
    <row r="11" spans="1:8" x14ac:dyDescent="0.25">
      <c r="A11" s="1" t="s">
        <v>13</v>
      </c>
      <c r="B11" s="6">
        <v>150</v>
      </c>
      <c r="D11" s="1" t="s">
        <v>13</v>
      </c>
      <c r="E11" s="6">
        <f t="shared" si="0"/>
        <v>157.5</v>
      </c>
      <c r="G11" s="1" t="s">
        <v>13</v>
      </c>
      <c r="H11" s="6">
        <f t="shared" si="1"/>
        <v>165.375</v>
      </c>
    </row>
    <row r="12" spans="1:8" x14ac:dyDescent="0.25">
      <c r="A12" s="1" t="s">
        <v>14</v>
      </c>
      <c r="B12" s="6">
        <v>220</v>
      </c>
      <c r="D12" s="1" t="s">
        <v>14</v>
      </c>
      <c r="E12" s="6">
        <f t="shared" si="0"/>
        <v>231</v>
      </c>
      <c r="G12" s="1" t="s">
        <v>14</v>
      </c>
      <c r="H12" s="6">
        <f t="shared" si="1"/>
        <v>242.55</v>
      </c>
    </row>
    <row r="13" spans="1:8" x14ac:dyDescent="0.25">
      <c r="A13" s="8" t="s">
        <v>15</v>
      </c>
      <c r="B13" s="7">
        <v>7100</v>
      </c>
      <c r="D13" s="8" t="s">
        <v>15</v>
      </c>
      <c r="E13" s="6">
        <f t="shared" si="0"/>
        <v>7455</v>
      </c>
      <c r="G13" s="8" t="s">
        <v>15</v>
      </c>
      <c r="H13" s="7">
        <f t="shared" si="1"/>
        <v>7827.75</v>
      </c>
    </row>
    <row r="14" spans="1:8" x14ac:dyDescent="0.25">
      <c r="A14" s="8" t="s">
        <v>16</v>
      </c>
      <c r="B14" s="7">
        <v>4550</v>
      </c>
      <c r="D14" s="8" t="s">
        <v>16</v>
      </c>
      <c r="E14" s="6">
        <f t="shared" si="0"/>
        <v>4777.5</v>
      </c>
      <c r="G14" s="8" t="s">
        <v>16</v>
      </c>
      <c r="H14" s="7">
        <f t="shared" si="1"/>
        <v>5016.375</v>
      </c>
    </row>
    <row r="15" spans="1:8" ht="15.75" thickBot="1" x14ac:dyDescent="0.3">
      <c r="A15" s="8" t="s">
        <v>44</v>
      </c>
      <c r="B15" s="7">
        <v>2000</v>
      </c>
      <c r="D15" s="8" t="s">
        <v>44</v>
      </c>
      <c r="E15" s="6">
        <v>2000</v>
      </c>
      <c r="G15" s="8" t="s">
        <v>44</v>
      </c>
      <c r="H15" s="7">
        <v>2000</v>
      </c>
    </row>
    <row r="16" spans="1:8" ht="15.75" thickBot="1" x14ac:dyDescent="0.3">
      <c r="A16" s="20" t="s">
        <v>17</v>
      </c>
      <c r="B16" s="21">
        <f>SUM(B4:B15)</f>
        <v>24620</v>
      </c>
      <c r="D16" s="20" t="s">
        <v>17</v>
      </c>
      <c r="E16" s="21">
        <f>SUM(E4:E15)</f>
        <v>25751</v>
      </c>
      <c r="G16" s="20" t="s">
        <v>17</v>
      </c>
      <c r="H16" s="21">
        <f>SUM(H4:H15)</f>
        <v>26938.55</v>
      </c>
    </row>
    <row r="17" spans="1:9" ht="15.75" thickBot="1" x14ac:dyDescent="0.3">
      <c r="B17" s="9"/>
      <c r="E17" s="2"/>
      <c r="H17" s="2"/>
    </row>
    <row r="18" spans="1:9" ht="15.75" thickBot="1" x14ac:dyDescent="0.3">
      <c r="A18" s="32" t="s">
        <v>18</v>
      </c>
      <c r="B18" s="33"/>
      <c r="D18" s="32" t="s">
        <v>19</v>
      </c>
      <c r="E18" s="33"/>
      <c r="G18" s="32" t="s">
        <v>30</v>
      </c>
      <c r="H18" s="33"/>
    </row>
    <row r="19" spans="1:9" x14ac:dyDescent="0.25">
      <c r="A19" s="1" t="s">
        <v>5</v>
      </c>
      <c r="B19" s="6">
        <f t="shared" ref="B19:B29" si="2">H4*1.05</f>
        <v>463.05</v>
      </c>
      <c r="D19" s="1" t="s">
        <v>5</v>
      </c>
      <c r="E19" s="6">
        <f t="shared" ref="E19:E29" si="3">B19*1.05</f>
        <v>486.20250000000004</v>
      </c>
      <c r="G19" s="5" t="s">
        <v>52</v>
      </c>
      <c r="H19" s="11">
        <v>31750</v>
      </c>
    </row>
    <row r="20" spans="1:9" x14ac:dyDescent="0.25">
      <c r="A20" s="1" t="s">
        <v>6</v>
      </c>
      <c r="B20" s="6">
        <f t="shared" si="2"/>
        <v>11286.84375</v>
      </c>
      <c r="D20" s="1" t="s">
        <v>6</v>
      </c>
      <c r="E20" s="6">
        <f t="shared" si="3"/>
        <v>11851.1859375</v>
      </c>
      <c r="G20" s="3" t="s">
        <v>50</v>
      </c>
      <c r="H20" s="10">
        <v>20000</v>
      </c>
    </row>
    <row r="21" spans="1:9" x14ac:dyDescent="0.25">
      <c r="A21" s="1" t="s">
        <v>8</v>
      </c>
      <c r="B21" s="6">
        <f t="shared" si="2"/>
        <v>0</v>
      </c>
      <c r="D21" s="1" t="s">
        <v>8</v>
      </c>
      <c r="E21" s="6">
        <f t="shared" si="3"/>
        <v>0</v>
      </c>
      <c r="G21" s="3" t="s">
        <v>21</v>
      </c>
      <c r="H21" s="10">
        <f>B16</f>
        <v>24620</v>
      </c>
    </row>
    <row r="22" spans="1:9" x14ac:dyDescent="0.25">
      <c r="A22" s="1" t="s">
        <v>9</v>
      </c>
      <c r="B22" s="6">
        <f t="shared" si="2"/>
        <v>0</v>
      </c>
      <c r="D22" s="1" t="s">
        <v>9</v>
      </c>
      <c r="E22" s="6">
        <f t="shared" si="3"/>
        <v>0</v>
      </c>
      <c r="G22" s="3" t="s">
        <v>22</v>
      </c>
      <c r="H22" s="10">
        <f>E16</f>
        <v>25751</v>
      </c>
    </row>
    <row r="23" spans="1:9" x14ac:dyDescent="0.25">
      <c r="A23" s="1" t="s">
        <v>10</v>
      </c>
      <c r="B23" s="6">
        <f t="shared" si="2"/>
        <v>0</v>
      </c>
      <c r="D23" s="1" t="s">
        <v>10</v>
      </c>
      <c r="E23" s="6">
        <f t="shared" si="3"/>
        <v>0</v>
      </c>
      <c r="G23" s="3" t="s">
        <v>23</v>
      </c>
      <c r="H23" s="10">
        <f>H16</f>
        <v>26938.55</v>
      </c>
    </row>
    <row r="24" spans="1:9" x14ac:dyDescent="0.25">
      <c r="A24" s="1" t="s">
        <v>11</v>
      </c>
      <c r="B24" s="6">
        <f t="shared" si="2"/>
        <v>405.16875000000005</v>
      </c>
      <c r="D24" s="1" t="s">
        <v>11</v>
      </c>
      <c r="E24" s="6">
        <f t="shared" si="3"/>
        <v>425.42718750000006</v>
      </c>
      <c r="G24" s="3" t="s">
        <v>24</v>
      </c>
      <c r="H24" s="10">
        <f>B31</f>
        <v>28185.477500000001</v>
      </c>
    </row>
    <row r="25" spans="1:9" ht="15.75" thickBot="1" x14ac:dyDescent="0.3">
      <c r="A25" s="1" t="s">
        <v>12</v>
      </c>
      <c r="B25" s="6">
        <f t="shared" si="2"/>
        <v>115.7625</v>
      </c>
      <c r="D25" s="1" t="s">
        <v>12</v>
      </c>
      <c r="E25" s="6">
        <f t="shared" si="3"/>
        <v>121.55062500000001</v>
      </c>
      <c r="G25" s="4" t="s">
        <v>25</v>
      </c>
      <c r="H25" s="10">
        <f>E31</f>
        <v>29494.751375</v>
      </c>
    </row>
    <row r="26" spans="1:9" ht="16.5" thickBot="1" x14ac:dyDescent="0.3">
      <c r="A26" s="1" t="s">
        <v>13</v>
      </c>
      <c r="B26" s="6">
        <f t="shared" si="2"/>
        <v>173.64375000000001</v>
      </c>
      <c r="D26" s="1" t="s">
        <v>13</v>
      </c>
      <c r="E26" s="6">
        <f t="shared" si="3"/>
        <v>182.32593750000001</v>
      </c>
      <c r="G26" s="24" t="s">
        <v>45</v>
      </c>
      <c r="H26" s="25">
        <f>SUM(H21:H25)</f>
        <v>134989.77887499999</v>
      </c>
    </row>
    <row r="27" spans="1:9" ht="16.5" thickBot="1" x14ac:dyDescent="0.3">
      <c r="A27" s="1" t="s">
        <v>14</v>
      </c>
      <c r="B27" s="6">
        <f t="shared" si="2"/>
        <v>254.67750000000001</v>
      </c>
      <c r="D27" s="1" t="s">
        <v>14</v>
      </c>
      <c r="E27" s="6">
        <f t="shared" si="3"/>
        <v>267.41137500000002</v>
      </c>
      <c r="G27" s="24" t="s">
        <v>46</v>
      </c>
      <c r="H27" s="25">
        <f>H19+H20+H26</f>
        <v>186739.77887499999</v>
      </c>
    </row>
    <row r="28" spans="1:9" ht="16.5" thickBot="1" x14ac:dyDescent="0.3">
      <c r="A28" s="8" t="s">
        <v>15</v>
      </c>
      <c r="B28" s="7">
        <f t="shared" si="2"/>
        <v>8219.1375000000007</v>
      </c>
      <c r="D28" s="8" t="s">
        <v>15</v>
      </c>
      <c r="E28" s="7">
        <f t="shared" si="3"/>
        <v>8630.0943750000006</v>
      </c>
      <c r="F28" s="28"/>
      <c r="G28" s="27"/>
      <c r="H28" s="26"/>
    </row>
    <row r="29" spans="1:9" ht="16.5" thickBot="1" x14ac:dyDescent="0.3">
      <c r="A29" s="8" t="s">
        <v>16</v>
      </c>
      <c r="B29" s="7">
        <f t="shared" si="2"/>
        <v>5267.1937500000004</v>
      </c>
      <c r="D29" s="8" t="s">
        <v>16</v>
      </c>
      <c r="E29" s="7">
        <f t="shared" si="3"/>
        <v>5530.5534375000007</v>
      </c>
      <c r="G29" s="15" t="s">
        <v>26</v>
      </c>
      <c r="H29" s="16" t="s">
        <v>49</v>
      </c>
      <c r="I29" s="16" t="s">
        <v>48</v>
      </c>
    </row>
    <row r="30" spans="1:9" ht="16.5" thickBot="1" x14ac:dyDescent="0.3">
      <c r="A30" s="8" t="s">
        <v>44</v>
      </c>
      <c r="B30" s="7">
        <v>2000</v>
      </c>
      <c r="D30" s="8" t="s">
        <v>44</v>
      </c>
      <c r="E30" s="7">
        <v>2000</v>
      </c>
      <c r="G30" s="17" t="s">
        <v>27</v>
      </c>
      <c r="H30" s="22">
        <f>'TOWN HALL  - CURRENT'!H25</f>
        <v>116644.68312500001</v>
      </c>
      <c r="I30" s="22">
        <f>'TOWN HALL  - CURRENT'!H26</f>
        <v>148394.68312500001</v>
      </c>
    </row>
    <row r="31" spans="1:9" ht="16.5" thickBot="1" x14ac:dyDescent="0.3">
      <c r="A31" s="20" t="s">
        <v>17</v>
      </c>
      <c r="B31" s="21">
        <f>SUM(B19:B30)</f>
        <v>28185.477500000001</v>
      </c>
      <c r="D31" s="20" t="s">
        <v>17</v>
      </c>
      <c r="E31" s="21">
        <f>SUM(E19:E30)</f>
        <v>29494.751375</v>
      </c>
      <c r="G31" s="18" t="s">
        <v>28</v>
      </c>
      <c r="H31" s="12">
        <f>H26</f>
        <v>134989.77887499999</v>
      </c>
      <c r="I31" s="12">
        <f>H27</f>
        <v>186739.77887499999</v>
      </c>
    </row>
    <row r="32" spans="1:9" ht="15.75" x14ac:dyDescent="0.25">
      <c r="G32" s="18" t="s">
        <v>41</v>
      </c>
      <c r="H32" s="12">
        <f>'TOWN HALL - WHOLE BUILDING REP'!H27</f>
        <v>194329.48824999999</v>
      </c>
      <c r="I32" s="12">
        <f>'TOWN HALL - WHOLE BUILDING REP'!H28</f>
        <v>246079.48824999999</v>
      </c>
    </row>
    <row r="33" spans="7:9" ht="16.5" thickBot="1" x14ac:dyDescent="0.3">
      <c r="G33" s="19" t="s">
        <v>29</v>
      </c>
      <c r="H33" s="13">
        <f>'CAMEL CENTRE'!H24</f>
        <v>132974.31603125003</v>
      </c>
      <c r="I33" s="13">
        <f>'CAMEL CENTRE'!H25</f>
        <v>187974.31603125003</v>
      </c>
    </row>
    <row r="34" spans="7:9" x14ac:dyDescent="0.25">
      <c r="G34" s="23"/>
    </row>
  </sheetData>
  <mergeCells count="7">
    <mergeCell ref="A1:H1"/>
    <mergeCell ref="A3:B3"/>
    <mergeCell ref="D3:E3"/>
    <mergeCell ref="G3:H3"/>
    <mergeCell ref="A18:B18"/>
    <mergeCell ref="D18:E18"/>
    <mergeCell ref="G18:H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89B8-F2A7-44F6-913B-46C24FE74526}">
  <dimension ref="A1:I34"/>
  <sheetViews>
    <sheetView workbookViewId="0">
      <selection sqref="A1:H1"/>
    </sheetView>
  </sheetViews>
  <sheetFormatPr defaultRowHeight="15" x14ac:dyDescent="0.25"/>
  <cols>
    <col min="1" max="1" width="21.42578125" bestFit="1" customWidth="1"/>
    <col min="2" max="2" width="10.140625" bestFit="1" customWidth="1"/>
    <col min="4" max="4" width="21.42578125" bestFit="1" customWidth="1"/>
    <col min="5" max="5" width="10.140625" bestFit="1" customWidth="1"/>
    <col min="7" max="7" width="53.5703125" bestFit="1" customWidth="1"/>
    <col min="8" max="8" width="15.7109375" bestFit="1" customWidth="1"/>
    <col min="9" max="9" width="21.85546875" bestFit="1" customWidth="1"/>
  </cols>
  <sheetData>
    <row r="1" spans="1:8" ht="19.5" thickBot="1" x14ac:dyDescent="0.35">
      <c r="A1" s="29" t="s">
        <v>43</v>
      </c>
      <c r="B1" s="30"/>
      <c r="C1" s="30"/>
      <c r="D1" s="30"/>
      <c r="E1" s="30"/>
      <c r="F1" s="30"/>
      <c r="G1" s="30"/>
      <c r="H1" s="31"/>
    </row>
    <row r="2" spans="1:8" ht="15.75" thickBot="1" x14ac:dyDescent="0.3">
      <c r="B2" s="9"/>
      <c r="E2" s="2"/>
      <c r="H2" s="2"/>
    </row>
    <row r="3" spans="1:8" ht="15.75" thickBot="1" x14ac:dyDescent="0.3">
      <c r="A3" s="32" t="s">
        <v>1</v>
      </c>
      <c r="B3" s="33"/>
      <c r="D3" s="32" t="s">
        <v>2</v>
      </c>
      <c r="E3" s="33"/>
      <c r="G3" s="32" t="s">
        <v>3</v>
      </c>
      <c r="H3" s="33"/>
    </row>
    <row r="4" spans="1:8" x14ac:dyDescent="0.25">
      <c r="A4" s="1" t="s">
        <v>4</v>
      </c>
      <c r="B4" s="6">
        <v>400</v>
      </c>
      <c r="D4" s="1" t="s">
        <v>5</v>
      </c>
      <c r="E4" s="6">
        <f t="shared" ref="E4:E14" si="0">B4*1.05</f>
        <v>420</v>
      </c>
      <c r="G4" s="1" t="s">
        <v>5</v>
      </c>
      <c r="H4" s="6">
        <f t="shared" ref="H4:H14" si="1">E4*1.05</f>
        <v>441</v>
      </c>
    </row>
    <row r="5" spans="1:8" x14ac:dyDescent="0.25">
      <c r="A5" s="1" t="s">
        <v>6</v>
      </c>
      <c r="B5" s="6">
        <v>9750</v>
      </c>
      <c r="D5" s="1" t="s">
        <v>6</v>
      </c>
      <c r="E5" s="6">
        <f t="shared" si="0"/>
        <v>10237.5</v>
      </c>
      <c r="G5" s="1" t="s">
        <v>6</v>
      </c>
      <c r="H5" s="6">
        <f t="shared" si="1"/>
        <v>10749.375</v>
      </c>
    </row>
    <row r="6" spans="1:8" x14ac:dyDescent="0.25">
      <c r="A6" s="1" t="s">
        <v>7</v>
      </c>
      <c r="B6" s="6">
        <v>0</v>
      </c>
      <c r="D6" s="1" t="s">
        <v>8</v>
      </c>
      <c r="E6" s="6">
        <f t="shared" si="0"/>
        <v>0</v>
      </c>
      <c r="G6" s="1" t="s">
        <v>8</v>
      </c>
      <c r="H6" s="6">
        <f t="shared" si="1"/>
        <v>0</v>
      </c>
    </row>
    <row r="7" spans="1:8" x14ac:dyDescent="0.25">
      <c r="A7" s="1" t="s">
        <v>9</v>
      </c>
      <c r="B7" s="6">
        <v>0</v>
      </c>
      <c r="D7" s="1" t="s">
        <v>9</v>
      </c>
      <c r="E7" s="6">
        <f t="shared" si="0"/>
        <v>0</v>
      </c>
      <c r="G7" s="1" t="s">
        <v>9</v>
      </c>
      <c r="H7" s="6">
        <f t="shared" si="1"/>
        <v>0</v>
      </c>
    </row>
    <row r="8" spans="1:8" x14ac:dyDescent="0.25">
      <c r="A8" s="1" t="s">
        <v>10</v>
      </c>
      <c r="B8" s="7">
        <v>0</v>
      </c>
      <c r="D8" s="1" t="s">
        <v>10</v>
      </c>
      <c r="E8" s="6">
        <f t="shared" si="0"/>
        <v>0</v>
      </c>
      <c r="G8" s="1" t="s">
        <v>10</v>
      </c>
      <c r="H8" s="6">
        <f t="shared" si="1"/>
        <v>0</v>
      </c>
    </row>
    <row r="9" spans="1:8" x14ac:dyDescent="0.25">
      <c r="A9" s="1" t="s">
        <v>11</v>
      </c>
      <c r="B9" s="6">
        <v>350</v>
      </c>
      <c r="D9" s="1" t="s">
        <v>11</v>
      </c>
      <c r="E9" s="6">
        <f t="shared" si="0"/>
        <v>367.5</v>
      </c>
      <c r="G9" s="1" t="s">
        <v>11</v>
      </c>
      <c r="H9" s="6">
        <f t="shared" si="1"/>
        <v>385.875</v>
      </c>
    </row>
    <row r="10" spans="1:8" x14ac:dyDescent="0.25">
      <c r="A10" s="1" t="s">
        <v>12</v>
      </c>
      <c r="B10" s="6">
        <v>100</v>
      </c>
      <c r="D10" s="1" t="s">
        <v>12</v>
      </c>
      <c r="E10" s="6">
        <f t="shared" si="0"/>
        <v>105</v>
      </c>
      <c r="G10" s="1" t="s">
        <v>12</v>
      </c>
      <c r="H10" s="6">
        <f t="shared" si="1"/>
        <v>110.25</v>
      </c>
    </row>
    <row r="11" spans="1:8" x14ac:dyDescent="0.25">
      <c r="A11" s="1" t="s">
        <v>13</v>
      </c>
      <c r="B11" s="6">
        <v>150</v>
      </c>
      <c r="D11" s="1" t="s">
        <v>13</v>
      </c>
      <c r="E11" s="6">
        <f t="shared" si="0"/>
        <v>157.5</v>
      </c>
      <c r="G11" s="1" t="s">
        <v>13</v>
      </c>
      <c r="H11" s="6">
        <f t="shared" si="1"/>
        <v>165.375</v>
      </c>
    </row>
    <row r="12" spans="1:8" x14ac:dyDescent="0.25">
      <c r="A12" s="1" t="s">
        <v>14</v>
      </c>
      <c r="B12" s="6">
        <v>220</v>
      </c>
      <c r="D12" s="1" t="s">
        <v>14</v>
      </c>
      <c r="E12" s="6">
        <f t="shared" si="0"/>
        <v>231</v>
      </c>
      <c r="G12" s="1" t="s">
        <v>14</v>
      </c>
      <c r="H12" s="6">
        <f t="shared" si="1"/>
        <v>242.55</v>
      </c>
    </row>
    <row r="13" spans="1:8" x14ac:dyDescent="0.25">
      <c r="A13" s="8" t="s">
        <v>15</v>
      </c>
      <c r="B13" s="7">
        <v>3600</v>
      </c>
      <c r="D13" s="8" t="s">
        <v>15</v>
      </c>
      <c r="E13" s="6">
        <f t="shared" si="0"/>
        <v>3780</v>
      </c>
      <c r="G13" s="8" t="s">
        <v>15</v>
      </c>
      <c r="H13" s="7">
        <f t="shared" si="1"/>
        <v>3969</v>
      </c>
    </row>
    <row r="14" spans="1:8" x14ac:dyDescent="0.25">
      <c r="A14" s="8" t="s">
        <v>16</v>
      </c>
      <c r="B14" s="7">
        <v>4550</v>
      </c>
      <c r="D14" s="8" t="s">
        <v>16</v>
      </c>
      <c r="E14" s="6">
        <f t="shared" si="0"/>
        <v>4777.5</v>
      </c>
      <c r="G14" s="8" t="s">
        <v>16</v>
      </c>
      <c r="H14" s="7">
        <f t="shared" si="1"/>
        <v>5016.375</v>
      </c>
    </row>
    <row r="15" spans="1:8" ht="15.75" thickBot="1" x14ac:dyDescent="0.3">
      <c r="A15" s="8" t="s">
        <v>47</v>
      </c>
      <c r="B15" s="7">
        <v>7000</v>
      </c>
      <c r="D15" s="8" t="s">
        <v>47</v>
      </c>
      <c r="E15" s="6">
        <f>B15*1.05</f>
        <v>7350</v>
      </c>
      <c r="G15" s="8" t="s">
        <v>47</v>
      </c>
      <c r="H15" s="7">
        <f>E15*1.05</f>
        <v>7717.5</v>
      </c>
    </row>
    <row r="16" spans="1:8" ht="15.75" thickBot="1" x14ac:dyDescent="0.3">
      <c r="A16" s="20" t="s">
        <v>17</v>
      </c>
      <c r="B16" s="21">
        <f>SUM(B4:B15)</f>
        <v>26120</v>
      </c>
      <c r="D16" s="20" t="s">
        <v>17</v>
      </c>
      <c r="E16" s="21">
        <f>SUM(E4:E15)</f>
        <v>27426</v>
      </c>
      <c r="G16" s="20" t="s">
        <v>17</v>
      </c>
      <c r="H16" s="21">
        <f>SUM(H4:H15)</f>
        <v>28797.3</v>
      </c>
    </row>
    <row r="17" spans="1:9" ht="15.75" thickBot="1" x14ac:dyDescent="0.3">
      <c r="B17" s="9"/>
      <c r="E17" s="2"/>
      <c r="H17" s="2"/>
    </row>
    <row r="18" spans="1:9" ht="15.75" thickBot="1" x14ac:dyDescent="0.3">
      <c r="A18" s="32" t="s">
        <v>18</v>
      </c>
      <c r="B18" s="33"/>
      <c r="D18" s="32" t="s">
        <v>19</v>
      </c>
      <c r="E18" s="33"/>
      <c r="G18" s="32" t="s">
        <v>30</v>
      </c>
      <c r="H18" s="33"/>
    </row>
    <row r="19" spans="1:9" x14ac:dyDescent="0.25">
      <c r="A19" s="1" t="s">
        <v>5</v>
      </c>
      <c r="B19" s="6">
        <f t="shared" ref="B19:B29" si="2">H4*1.05</f>
        <v>463.05</v>
      </c>
      <c r="D19" s="1" t="s">
        <v>5</v>
      </c>
      <c r="E19" s="6">
        <f t="shared" ref="E19:E29" si="3">B19*1.05</f>
        <v>486.20250000000004</v>
      </c>
      <c r="G19" s="5" t="s">
        <v>52</v>
      </c>
      <c r="H19" s="11">
        <v>31750</v>
      </c>
    </row>
    <row r="20" spans="1:9" x14ac:dyDescent="0.25">
      <c r="A20" s="1" t="s">
        <v>6</v>
      </c>
      <c r="B20" s="6">
        <f t="shared" si="2"/>
        <v>11286.84375</v>
      </c>
      <c r="D20" s="1" t="s">
        <v>6</v>
      </c>
      <c r="E20" s="6">
        <f t="shared" si="3"/>
        <v>11851.1859375</v>
      </c>
      <c r="G20" s="3" t="s">
        <v>50</v>
      </c>
      <c r="H20" s="10">
        <v>20000</v>
      </c>
    </row>
    <row r="21" spans="1:9" x14ac:dyDescent="0.25">
      <c r="A21" s="1" t="s">
        <v>8</v>
      </c>
      <c r="B21" s="6">
        <f t="shared" si="2"/>
        <v>0</v>
      </c>
      <c r="D21" s="1" t="s">
        <v>8</v>
      </c>
      <c r="E21" s="6">
        <f t="shared" si="3"/>
        <v>0</v>
      </c>
      <c r="G21" s="3" t="s">
        <v>39</v>
      </c>
      <c r="H21" s="10">
        <v>50000</v>
      </c>
    </row>
    <row r="22" spans="1:9" x14ac:dyDescent="0.25">
      <c r="A22" s="1" t="s">
        <v>9</v>
      </c>
      <c r="B22" s="6">
        <f t="shared" si="2"/>
        <v>0</v>
      </c>
      <c r="D22" s="1" t="s">
        <v>9</v>
      </c>
      <c r="E22" s="6">
        <f t="shared" si="3"/>
        <v>0</v>
      </c>
      <c r="G22" s="3" t="s">
        <v>21</v>
      </c>
      <c r="H22" s="10">
        <f>B16</f>
        <v>26120</v>
      </c>
    </row>
    <row r="23" spans="1:9" x14ac:dyDescent="0.25">
      <c r="A23" s="1" t="s">
        <v>10</v>
      </c>
      <c r="B23" s="6">
        <f t="shared" si="2"/>
        <v>0</v>
      </c>
      <c r="D23" s="1" t="s">
        <v>10</v>
      </c>
      <c r="E23" s="6">
        <f t="shared" si="3"/>
        <v>0</v>
      </c>
      <c r="G23" s="3" t="s">
        <v>22</v>
      </c>
      <c r="H23" s="10">
        <f>E16</f>
        <v>27426</v>
      </c>
    </row>
    <row r="24" spans="1:9" x14ac:dyDescent="0.25">
      <c r="A24" s="1" t="s">
        <v>11</v>
      </c>
      <c r="B24" s="6">
        <f t="shared" si="2"/>
        <v>405.16875000000005</v>
      </c>
      <c r="D24" s="1" t="s">
        <v>11</v>
      </c>
      <c r="E24" s="6">
        <f t="shared" si="3"/>
        <v>425.42718750000006</v>
      </c>
      <c r="G24" s="3" t="s">
        <v>23</v>
      </c>
      <c r="H24" s="10">
        <f>H16</f>
        <v>28797.3</v>
      </c>
    </row>
    <row r="25" spans="1:9" x14ac:dyDescent="0.25">
      <c r="A25" s="1" t="s">
        <v>12</v>
      </c>
      <c r="B25" s="6">
        <f t="shared" si="2"/>
        <v>115.7625</v>
      </c>
      <c r="D25" s="1" t="s">
        <v>12</v>
      </c>
      <c r="E25" s="6">
        <f t="shared" si="3"/>
        <v>121.55062500000001</v>
      </c>
      <c r="G25" s="3" t="s">
        <v>24</v>
      </c>
      <c r="H25" s="10">
        <f>B31</f>
        <v>30237.165000000001</v>
      </c>
    </row>
    <row r="26" spans="1:9" ht="15.75" thickBot="1" x14ac:dyDescent="0.3">
      <c r="A26" s="1" t="s">
        <v>13</v>
      </c>
      <c r="B26" s="6">
        <f t="shared" si="2"/>
        <v>173.64375000000001</v>
      </c>
      <c r="D26" s="1" t="s">
        <v>13</v>
      </c>
      <c r="E26" s="6">
        <f t="shared" si="3"/>
        <v>182.32593750000001</v>
      </c>
      <c r="G26" s="4" t="s">
        <v>25</v>
      </c>
      <c r="H26" s="10">
        <f>E31</f>
        <v>31749.023250000002</v>
      </c>
    </row>
    <row r="27" spans="1:9" ht="16.5" thickBot="1" x14ac:dyDescent="0.3">
      <c r="A27" s="1" t="s">
        <v>14</v>
      </c>
      <c r="B27" s="6">
        <f t="shared" si="2"/>
        <v>254.67750000000001</v>
      </c>
      <c r="D27" s="1" t="s">
        <v>14</v>
      </c>
      <c r="E27" s="6">
        <f t="shared" si="3"/>
        <v>267.41137500000002</v>
      </c>
      <c r="G27" s="24" t="s">
        <v>45</v>
      </c>
      <c r="H27" s="25">
        <f>SUM(H22:H26)+H21</f>
        <v>194329.48824999999</v>
      </c>
    </row>
    <row r="28" spans="1:9" ht="16.5" thickBot="1" x14ac:dyDescent="0.3">
      <c r="A28" s="8" t="s">
        <v>15</v>
      </c>
      <c r="B28" s="7">
        <f t="shared" si="2"/>
        <v>4167.45</v>
      </c>
      <c r="D28" s="8" t="s">
        <v>15</v>
      </c>
      <c r="E28" s="7">
        <f t="shared" si="3"/>
        <v>4375.8225000000002</v>
      </c>
      <c r="G28" s="24" t="s">
        <v>46</v>
      </c>
      <c r="H28" s="25">
        <f>H19+H20+H27</f>
        <v>246079.48824999999</v>
      </c>
    </row>
    <row r="29" spans="1:9" ht="16.5" thickBot="1" x14ac:dyDescent="0.3">
      <c r="A29" s="8" t="s">
        <v>16</v>
      </c>
      <c r="B29" s="7">
        <f t="shared" si="2"/>
        <v>5267.1937500000004</v>
      </c>
      <c r="D29" s="8" t="s">
        <v>16</v>
      </c>
      <c r="E29" s="7">
        <f t="shared" si="3"/>
        <v>5530.5534375000007</v>
      </c>
      <c r="G29" s="27"/>
      <c r="H29" s="26"/>
    </row>
    <row r="30" spans="1:9" ht="16.5" thickBot="1" x14ac:dyDescent="0.3">
      <c r="A30" s="8" t="s">
        <v>47</v>
      </c>
      <c r="B30" s="7">
        <f>H15*1.05</f>
        <v>8103.375</v>
      </c>
      <c r="D30" s="8" t="s">
        <v>47</v>
      </c>
      <c r="E30" s="7">
        <f>B30*1.05</f>
        <v>8508.5437500000007</v>
      </c>
      <c r="G30" s="15" t="s">
        <v>26</v>
      </c>
      <c r="H30" s="16" t="s">
        <v>49</v>
      </c>
      <c r="I30" s="16" t="s">
        <v>48</v>
      </c>
    </row>
    <row r="31" spans="1:9" ht="16.5" thickBot="1" x14ac:dyDescent="0.3">
      <c r="A31" s="20" t="s">
        <v>17</v>
      </c>
      <c r="B31" s="21">
        <f>SUM(B19:B30)</f>
        <v>30237.165000000001</v>
      </c>
      <c r="D31" s="20" t="s">
        <v>17</v>
      </c>
      <c r="E31" s="21">
        <f>SUM(E19:E30)</f>
        <v>31749.023250000002</v>
      </c>
      <c r="G31" s="17" t="s">
        <v>27</v>
      </c>
      <c r="H31" s="22">
        <f>'TOWN HALL  - CURRENT'!H25</f>
        <v>116644.68312500001</v>
      </c>
      <c r="I31" s="22">
        <f>'TOWN HALL  - CURRENT'!H26</f>
        <v>148394.68312500001</v>
      </c>
    </row>
    <row r="32" spans="1:9" ht="15.75" x14ac:dyDescent="0.25">
      <c r="G32" s="18" t="s">
        <v>40</v>
      </c>
      <c r="H32" s="12">
        <f>'TOWN HALL - WHOLE BUILDING'!H26</f>
        <v>134989.77887499999</v>
      </c>
      <c r="I32" s="12">
        <f>'TOWN HALL - WHOLE BUILDING'!H27</f>
        <v>186739.77887499999</v>
      </c>
    </row>
    <row r="33" spans="7:9" ht="15.75" x14ac:dyDescent="0.25">
      <c r="G33" s="18" t="s">
        <v>41</v>
      </c>
      <c r="H33" s="12">
        <f>H27</f>
        <v>194329.48824999999</v>
      </c>
      <c r="I33" s="12">
        <f>H28</f>
        <v>246079.48824999999</v>
      </c>
    </row>
    <row r="34" spans="7:9" ht="16.5" thickBot="1" x14ac:dyDescent="0.3">
      <c r="G34" s="19" t="s">
        <v>29</v>
      </c>
      <c r="H34" s="13">
        <f>'CAMEL CENTRE'!H24</f>
        <v>132974.31603125003</v>
      </c>
      <c r="I34" s="13">
        <f>'CAMEL CENTRE'!H25</f>
        <v>187974.31603125003</v>
      </c>
    </row>
  </sheetData>
  <mergeCells count="7">
    <mergeCell ref="A1:H1"/>
    <mergeCell ref="A3:B3"/>
    <mergeCell ref="D3:E3"/>
    <mergeCell ref="G3:H3"/>
    <mergeCell ref="A18:B18"/>
    <mergeCell ref="D18:E18"/>
    <mergeCell ref="G18:H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A3E2F-FB3C-461D-B08F-0E3E708390A9}">
  <dimension ref="A1:I31"/>
  <sheetViews>
    <sheetView tabSelected="1" workbookViewId="0">
      <selection sqref="A1:H1"/>
    </sheetView>
  </sheetViews>
  <sheetFormatPr defaultRowHeight="15" x14ac:dyDescent="0.25"/>
  <cols>
    <col min="1" max="1" width="21.42578125" bestFit="1" customWidth="1"/>
    <col min="2" max="2" width="10.140625" bestFit="1" customWidth="1"/>
    <col min="3" max="3" width="9" customWidth="1"/>
    <col min="4" max="4" width="21.42578125" bestFit="1" customWidth="1"/>
    <col min="5" max="5" width="10.140625" bestFit="1" customWidth="1"/>
    <col min="7" max="7" width="47.140625" bestFit="1" customWidth="1"/>
    <col min="8" max="8" width="15.7109375" bestFit="1" customWidth="1"/>
    <col min="9" max="9" width="21.85546875" bestFit="1" customWidth="1"/>
  </cols>
  <sheetData>
    <row r="1" spans="1:8" ht="19.5" thickBot="1" x14ac:dyDescent="0.35">
      <c r="A1" s="29" t="s">
        <v>31</v>
      </c>
      <c r="B1" s="30"/>
      <c r="C1" s="30"/>
      <c r="D1" s="30"/>
      <c r="E1" s="30"/>
      <c r="F1" s="30"/>
      <c r="G1" s="30"/>
      <c r="H1" s="31"/>
    </row>
    <row r="2" spans="1:8" ht="15.75" thickBot="1" x14ac:dyDescent="0.3"/>
    <row r="3" spans="1:8" ht="15.75" thickBot="1" x14ac:dyDescent="0.3">
      <c r="A3" s="32" t="s">
        <v>32</v>
      </c>
      <c r="B3" s="33"/>
      <c r="D3" s="32" t="s">
        <v>33</v>
      </c>
      <c r="E3" s="33"/>
      <c r="G3" s="32" t="s">
        <v>34</v>
      </c>
      <c r="H3" s="33"/>
    </row>
    <row r="4" spans="1:8" x14ac:dyDescent="0.25">
      <c r="A4" s="1" t="s">
        <v>5</v>
      </c>
      <c r="B4" s="6">
        <v>400</v>
      </c>
      <c r="D4" s="1" t="s">
        <v>5</v>
      </c>
      <c r="E4" s="6">
        <f t="shared" ref="E4:E12" si="0">B4*1.05</f>
        <v>420</v>
      </c>
      <c r="G4" s="1" t="s">
        <v>5</v>
      </c>
      <c r="H4" s="6">
        <f t="shared" ref="H4:H14" si="1">E4*1.05</f>
        <v>441</v>
      </c>
    </row>
    <row r="5" spans="1:8" x14ac:dyDescent="0.25">
      <c r="A5" s="1" t="s">
        <v>6</v>
      </c>
      <c r="B5" s="6">
        <v>3150</v>
      </c>
      <c r="D5" s="1" t="s">
        <v>6</v>
      </c>
      <c r="E5" s="6">
        <f t="shared" si="0"/>
        <v>3307.5</v>
      </c>
      <c r="G5" s="1" t="s">
        <v>6</v>
      </c>
      <c r="H5" s="6">
        <f t="shared" si="1"/>
        <v>3472.875</v>
      </c>
    </row>
    <row r="6" spans="1:8" x14ac:dyDescent="0.25">
      <c r="A6" s="1" t="s">
        <v>8</v>
      </c>
      <c r="B6" s="6">
        <v>1800</v>
      </c>
      <c r="D6" s="1" t="s">
        <v>8</v>
      </c>
      <c r="E6" s="6">
        <f t="shared" si="0"/>
        <v>1890</v>
      </c>
      <c r="G6" s="1" t="s">
        <v>8</v>
      </c>
      <c r="H6" s="6">
        <f t="shared" si="1"/>
        <v>1984.5</v>
      </c>
    </row>
    <row r="7" spans="1:8" x14ac:dyDescent="0.25">
      <c r="A7" s="1" t="s">
        <v>9</v>
      </c>
      <c r="B7" s="6">
        <v>1080</v>
      </c>
      <c r="D7" s="1" t="s">
        <v>9</v>
      </c>
      <c r="E7" s="6">
        <f t="shared" si="0"/>
        <v>1134</v>
      </c>
      <c r="G7" s="1" t="s">
        <v>9</v>
      </c>
      <c r="H7" s="6">
        <f t="shared" si="1"/>
        <v>1190.7</v>
      </c>
    </row>
    <row r="8" spans="1:8" x14ac:dyDescent="0.25">
      <c r="A8" s="1" t="s">
        <v>10</v>
      </c>
      <c r="B8" s="6">
        <v>600</v>
      </c>
      <c r="D8" s="1" t="s">
        <v>10</v>
      </c>
      <c r="E8" s="6">
        <f t="shared" si="0"/>
        <v>630</v>
      </c>
      <c r="G8" s="1" t="s">
        <v>10</v>
      </c>
      <c r="H8" s="6">
        <f t="shared" si="1"/>
        <v>661.5</v>
      </c>
    </row>
    <row r="9" spans="1:8" x14ac:dyDescent="0.25">
      <c r="A9" s="1" t="s">
        <v>11</v>
      </c>
      <c r="B9" s="6">
        <v>350</v>
      </c>
      <c r="D9" s="1" t="s">
        <v>11</v>
      </c>
      <c r="E9" s="6">
        <f t="shared" si="0"/>
        <v>367.5</v>
      </c>
      <c r="G9" s="1" t="s">
        <v>11</v>
      </c>
      <c r="H9" s="6">
        <f t="shared" si="1"/>
        <v>385.875</v>
      </c>
    </row>
    <row r="10" spans="1:8" x14ac:dyDescent="0.25">
      <c r="A10" s="1" t="s">
        <v>12</v>
      </c>
      <c r="B10" s="6">
        <v>100</v>
      </c>
      <c r="D10" s="1" t="s">
        <v>12</v>
      </c>
      <c r="E10" s="6">
        <f t="shared" si="0"/>
        <v>105</v>
      </c>
      <c r="G10" s="1" t="s">
        <v>12</v>
      </c>
      <c r="H10" s="6">
        <f t="shared" si="1"/>
        <v>110.25</v>
      </c>
    </row>
    <row r="11" spans="1:8" x14ac:dyDescent="0.25">
      <c r="A11" s="1" t="s">
        <v>13</v>
      </c>
      <c r="B11" s="6">
        <v>150</v>
      </c>
      <c r="D11" s="1" t="s">
        <v>13</v>
      </c>
      <c r="E11" s="6">
        <f t="shared" si="0"/>
        <v>157.5</v>
      </c>
      <c r="G11" s="1" t="s">
        <v>13</v>
      </c>
      <c r="H11" s="6">
        <f t="shared" si="1"/>
        <v>165.375</v>
      </c>
    </row>
    <row r="12" spans="1:8" x14ac:dyDescent="0.25">
      <c r="A12" s="1" t="s">
        <v>14</v>
      </c>
      <c r="B12" s="6">
        <v>60</v>
      </c>
      <c r="D12" s="1" t="s">
        <v>14</v>
      </c>
      <c r="E12" s="6">
        <f t="shared" si="0"/>
        <v>63</v>
      </c>
      <c r="G12" s="1" t="s">
        <v>14</v>
      </c>
      <c r="H12" s="6">
        <f t="shared" si="1"/>
        <v>66.150000000000006</v>
      </c>
    </row>
    <row r="13" spans="1:8" x14ac:dyDescent="0.25">
      <c r="A13" s="8" t="s">
        <v>15</v>
      </c>
      <c r="B13" s="7">
        <v>11125</v>
      </c>
      <c r="D13" s="8" t="s">
        <v>15</v>
      </c>
      <c r="E13" s="7">
        <f>11125*1.05</f>
        <v>11681.25</v>
      </c>
      <c r="G13" s="8" t="s">
        <v>15</v>
      </c>
      <c r="H13" s="7">
        <f t="shared" si="1"/>
        <v>12265.3125</v>
      </c>
    </row>
    <row r="14" spans="1:8" ht="15.75" thickBot="1" x14ac:dyDescent="0.3">
      <c r="A14" s="8" t="s">
        <v>35</v>
      </c>
      <c r="B14" s="7">
        <v>5250</v>
      </c>
      <c r="D14" s="8" t="s">
        <v>35</v>
      </c>
      <c r="E14" s="7">
        <f>B14*1.05</f>
        <v>5512.5</v>
      </c>
      <c r="G14" s="8" t="s">
        <v>35</v>
      </c>
      <c r="H14" s="7">
        <f t="shared" si="1"/>
        <v>5788.125</v>
      </c>
    </row>
    <row r="15" spans="1:8" ht="15.75" thickBot="1" x14ac:dyDescent="0.3">
      <c r="A15" s="20" t="s">
        <v>17</v>
      </c>
      <c r="B15" s="21">
        <f>SUM(B4:B14)</f>
        <v>24065</v>
      </c>
      <c r="D15" s="20" t="s">
        <v>17</v>
      </c>
      <c r="E15" s="21">
        <f>SUM(E4:E14)</f>
        <v>25268.25</v>
      </c>
      <c r="G15" s="20" t="s">
        <v>17</v>
      </c>
      <c r="H15" s="21">
        <f>SUM(H4:H14)</f>
        <v>26531.662499999999</v>
      </c>
    </row>
    <row r="16" spans="1:8" ht="15.75" thickBot="1" x14ac:dyDescent="0.3"/>
    <row r="17" spans="1:9" ht="15.75" thickBot="1" x14ac:dyDescent="0.3">
      <c r="A17" s="32" t="s">
        <v>36</v>
      </c>
      <c r="B17" s="33"/>
      <c r="D17" s="32" t="s">
        <v>37</v>
      </c>
      <c r="E17" s="33"/>
      <c r="G17" s="32" t="s">
        <v>38</v>
      </c>
      <c r="H17" s="33"/>
    </row>
    <row r="18" spans="1:9" x14ac:dyDescent="0.25">
      <c r="A18" s="1" t="s">
        <v>5</v>
      </c>
      <c r="B18" s="6">
        <f t="shared" ref="B18:B28" si="2">H4*1.05</f>
        <v>463.05</v>
      </c>
      <c r="D18" s="1" t="s">
        <v>5</v>
      </c>
      <c r="E18" s="6">
        <f t="shared" ref="E18:E28" si="3">B18*1.05</f>
        <v>486.20250000000004</v>
      </c>
      <c r="G18" s="5" t="s">
        <v>51</v>
      </c>
      <c r="H18" s="11">
        <v>55000</v>
      </c>
      <c r="I18" s="2"/>
    </row>
    <row r="19" spans="1:9" x14ac:dyDescent="0.25">
      <c r="A19" s="1" t="s">
        <v>6</v>
      </c>
      <c r="B19" s="6">
        <f t="shared" si="2"/>
        <v>3646.5187500000002</v>
      </c>
      <c r="D19" s="1" t="s">
        <v>6</v>
      </c>
      <c r="E19" s="6">
        <f t="shared" si="3"/>
        <v>3828.8446875000004</v>
      </c>
      <c r="G19" s="3" t="s">
        <v>21</v>
      </c>
      <c r="H19" s="10">
        <f>B15</f>
        <v>24065</v>
      </c>
    </row>
    <row r="20" spans="1:9" x14ac:dyDescent="0.25">
      <c r="A20" s="1" t="s">
        <v>8</v>
      </c>
      <c r="B20" s="6">
        <f t="shared" si="2"/>
        <v>2083.7249999999999</v>
      </c>
      <c r="D20" s="1" t="s">
        <v>8</v>
      </c>
      <c r="E20" s="6">
        <f t="shared" si="3"/>
        <v>2187.9112500000001</v>
      </c>
      <c r="G20" s="3" t="s">
        <v>22</v>
      </c>
      <c r="H20" s="10">
        <f>E15</f>
        <v>25268.25</v>
      </c>
    </row>
    <row r="21" spans="1:9" x14ac:dyDescent="0.25">
      <c r="A21" s="1" t="s">
        <v>9</v>
      </c>
      <c r="B21" s="6">
        <f t="shared" si="2"/>
        <v>1250.2350000000001</v>
      </c>
      <c r="D21" s="1" t="s">
        <v>9</v>
      </c>
      <c r="E21" s="6">
        <f t="shared" si="3"/>
        <v>1312.7467500000002</v>
      </c>
      <c r="G21" s="3" t="s">
        <v>23</v>
      </c>
      <c r="H21" s="10">
        <f>H15</f>
        <v>26531.662499999999</v>
      </c>
    </row>
    <row r="22" spans="1:9" x14ac:dyDescent="0.25">
      <c r="A22" s="1" t="s">
        <v>10</v>
      </c>
      <c r="B22" s="6">
        <f t="shared" si="2"/>
        <v>694.57500000000005</v>
      </c>
      <c r="D22" s="1" t="s">
        <v>10</v>
      </c>
      <c r="E22" s="6">
        <f t="shared" si="3"/>
        <v>729.30375000000004</v>
      </c>
      <c r="G22" s="3" t="s">
        <v>24</v>
      </c>
      <c r="H22" s="10">
        <f>B29</f>
        <v>27858.245625000003</v>
      </c>
    </row>
    <row r="23" spans="1:9" ht="15.75" thickBot="1" x14ac:dyDescent="0.3">
      <c r="A23" s="1" t="s">
        <v>11</v>
      </c>
      <c r="B23" s="6">
        <f t="shared" si="2"/>
        <v>405.16875000000005</v>
      </c>
      <c r="D23" s="1" t="s">
        <v>11</v>
      </c>
      <c r="E23" s="6">
        <f t="shared" si="3"/>
        <v>425.42718750000006</v>
      </c>
      <c r="G23" s="4" t="s">
        <v>25</v>
      </c>
      <c r="H23" s="10">
        <f>E29</f>
        <v>29251.157906250002</v>
      </c>
    </row>
    <row r="24" spans="1:9" ht="16.5" thickBot="1" x14ac:dyDescent="0.3">
      <c r="A24" s="1" t="s">
        <v>12</v>
      </c>
      <c r="B24" s="6">
        <f t="shared" si="2"/>
        <v>115.7625</v>
      </c>
      <c r="D24" s="1" t="s">
        <v>12</v>
      </c>
      <c r="E24" s="6">
        <f t="shared" si="3"/>
        <v>121.55062500000001</v>
      </c>
      <c r="G24" s="24" t="s">
        <v>45</v>
      </c>
      <c r="H24" s="25">
        <f>SUM(H19:H23)</f>
        <v>132974.31603125003</v>
      </c>
    </row>
    <row r="25" spans="1:9" ht="16.5" thickBot="1" x14ac:dyDescent="0.3">
      <c r="A25" s="1" t="s">
        <v>13</v>
      </c>
      <c r="B25" s="6">
        <f t="shared" si="2"/>
        <v>173.64375000000001</v>
      </c>
      <c r="D25" s="1" t="s">
        <v>13</v>
      </c>
      <c r="E25" s="6">
        <f t="shared" si="3"/>
        <v>182.32593750000001</v>
      </c>
      <c r="G25" s="24" t="s">
        <v>46</v>
      </c>
      <c r="H25" s="25">
        <f>H18+H24</f>
        <v>187974.31603125003</v>
      </c>
    </row>
    <row r="26" spans="1:9" ht="15.75" thickBot="1" x14ac:dyDescent="0.3">
      <c r="A26" s="1" t="s">
        <v>14</v>
      </c>
      <c r="B26" s="6">
        <f t="shared" si="2"/>
        <v>69.45750000000001</v>
      </c>
      <c r="D26" s="1" t="s">
        <v>14</v>
      </c>
      <c r="E26" s="6">
        <f t="shared" si="3"/>
        <v>72.930375000000012</v>
      </c>
    </row>
    <row r="27" spans="1:9" ht="16.5" thickBot="1" x14ac:dyDescent="0.3">
      <c r="A27" s="8" t="s">
        <v>15</v>
      </c>
      <c r="B27" s="7">
        <f t="shared" si="2"/>
        <v>12878.578125</v>
      </c>
      <c r="D27" s="8" t="s">
        <v>15</v>
      </c>
      <c r="E27" s="7">
        <f t="shared" si="3"/>
        <v>13522.507031250001</v>
      </c>
      <c r="G27" s="15" t="s">
        <v>26</v>
      </c>
      <c r="H27" s="16" t="s">
        <v>49</v>
      </c>
      <c r="I27" s="16" t="s">
        <v>48</v>
      </c>
    </row>
    <row r="28" spans="1:9" ht="16.5" thickBot="1" x14ac:dyDescent="0.3">
      <c r="A28" s="8" t="s">
        <v>35</v>
      </c>
      <c r="B28" s="7">
        <f t="shared" si="2"/>
        <v>6077.53125</v>
      </c>
      <c r="D28" s="8" t="s">
        <v>35</v>
      </c>
      <c r="E28" s="7">
        <f t="shared" si="3"/>
        <v>6381.4078125000005</v>
      </c>
      <c r="G28" s="17" t="s">
        <v>27</v>
      </c>
      <c r="H28" s="22">
        <f>'TOWN HALL  - CURRENT'!H25</f>
        <v>116644.68312500001</v>
      </c>
      <c r="I28" s="22">
        <f>'TOWN HALL  - CURRENT'!H26</f>
        <v>148394.68312500001</v>
      </c>
    </row>
    <row r="29" spans="1:9" ht="16.5" thickBot="1" x14ac:dyDescent="0.3">
      <c r="A29" s="20" t="s">
        <v>17</v>
      </c>
      <c r="B29" s="21">
        <f>SUM(B18:B28)</f>
        <v>27858.245625000003</v>
      </c>
      <c r="D29" s="20" t="s">
        <v>17</v>
      </c>
      <c r="E29" s="21">
        <f>SUM(E18:E28)</f>
        <v>29251.157906250002</v>
      </c>
      <c r="G29" s="18" t="s">
        <v>28</v>
      </c>
      <c r="H29" s="12">
        <f>'TOWN HALL - WHOLE BUILDING'!H26</f>
        <v>134989.77887499999</v>
      </c>
      <c r="I29" s="12">
        <f>'TOWN HALL - WHOLE BUILDING'!H27</f>
        <v>186739.77887499999</v>
      </c>
    </row>
    <row r="30" spans="1:9" ht="15.75" x14ac:dyDescent="0.25">
      <c r="G30" s="18" t="s">
        <v>41</v>
      </c>
      <c r="H30" s="12">
        <f>'TOWN HALL - WHOLE BUILDING REP'!H27</f>
        <v>194329.48824999999</v>
      </c>
      <c r="I30" s="12">
        <f>'TOWN HALL - WHOLE BUILDING REP'!H28</f>
        <v>246079.48824999999</v>
      </c>
    </row>
    <row r="31" spans="1:9" ht="16.5" thickBot="1" x14ac:dyDescent="0.3">
      <c r="G31" s="19" t="s">
        <v>29</v>
      </c>
      <c r="H31" s="13">
        <f>H24</f>
        <v>132974.31603125003</v>
      </c>
      <c r="I31" s="13">
        <f>H25</f>
        <v>187974.31603125003</v>
      </c>
    </row>
  </sheetData>
  <mergeCells count="7">
    <mergeCell ref="A1:H1"/>
    <mergeCell ref="A3:B3"/>
    <mergeCell ref="D3:E3"/>
    <mergeCell ref="G3:H3"/>
    <mergeCell ref="A17:B17"/>
    <mergeCell ref="D17:E17"/>
    <mergeCell ref="G17:H17"/>
  </mergeCells>
  <pageMargins left="0.7" right="0.7" top="0.75" bottom="0.75" header="0.3" footer="0.3"/>
  <ignoredErrors>
    <ignoredError sqref="E13" formula="1"/>
  </ignoredErrors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df35d2-369e-407e-ae3e-28763afd0975">
      <Terms xmlns="http://schemas.microsoft.com/office/infopath/2007/PartnerControls"/>
    </lcf76f155ced4ddcb4097134ff3c332f>
    <TaxCatchAll xmlns="cc4883f2-161f-424e-a999-f86bf5bef9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85B2706C13BF4A9C5FFAFFF3860DCF" ma:contentTypeVersion="18" ma:contentTypeDescription="Create a new document." ma:contentTypeScope="" ma:versionID="5f4cc3a451c63cb210a149c5902bde98">
  <xsd:schema xmlns:xsd="http://www.w3.org/2001/XMLSchema" xmlns:xs="http://www.w3.org/2001/XMLSchema" xmlns:p="http://schemas.microsoft.com/office/2006/metadata/properties" xmlns:ns2="05df35d2-369e-407e-ae3e-28763afd0975" xmlns:ns3="cc4883f2-161f-424e-a999-f86bf5bef9cd" targetNamespace="http://schemas.microsoft.com/office/2006/metadata/properties" ma:root="true" ma:fieldsID="07db97b2c6baa4b5d35a3bba05507b1b" ns2:_="" ns3:_="">
    <xsd:import namespace="05df35d2-369e-407e-ae3e-28763afd0975"/>
    <xsd:import namespace="cc4883f2-161f-424e-a999-f86bf5bef9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df35d2-369e-407e-ae3e-28763afd0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c340158-57dd-4da4-a6bd-34b84ec645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4883f2-161f-424e-a999-f86bf5bef9c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57f6226-611c-4f75-a5bf-894690c94b46}" ma:internalName="TaxCatchAll" ma:showField="CatchAllData" ma:web="cc4883f2-161f-424e-a999-f86bf5bef9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CBC78D-67D5-4520-8768-1CEF9E226E72}">
  <ds:schemaRefs>
    <ds:schemaRef ds:uri="http://schemas.microsoft.com/office/2006/metadata/properties"/>
    <ds:schemaRef ds:uri="http://schemas.microsoft.com/office/infopath/2007/PartnerControls"/>
    <ds:schemaRef ds:uri="05df35d2-369e-407e-ae3e-28763afd0975"/>
    <ds:schemaRef ds:uri="cc4883f2-161f-424e-a999-f86bf5bef9cd"/>
  </ds:schemaRefs>
</ds:datastoreItem>
</file>

<file path=customXml/itemProps2.xml><?xml version="1.0" encoding="utf-8"?>
<ds:datastoreItem xmlns:ds="http://schemas.openxmlformats.org/officeDocument/2006/customXml" ds:itemID="{5EBB9DC0-EC28-41E2-BEDA-1E1D379A2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df35d2-369e-407e-ae3e-28763afd0975"/>
    <ds:schemaRef ds:uri="cc4883f2-161f-424e-a999-f86bf5bef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AD6AC0-BDCF-4ED0-B2BD-5A8C62C22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TOWN HALL  - CURRENT</vt:lpstr>
      <vt:lpstr>TOWN HALL - WHOLE BUILDING</vt:lpstr>
      <vt:lpstr>TOWN HALL - WHOLE BUILDING REP</vt:lpstr>
      <vt:lpstr>CAMEL CENTRE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Burnard</dc:creator>
  <cp:keywords/>
  <dc:description/>
  <cp:lastModifiedBy>Jordan Burnard</cp:lastModifiedBy>
  <cp:revision/>
  <dcterms:created xsi:type="dcterms:W3CDTF">2026-02-10T15:09:24Z</dcterms:created>
  <dcterms:modified xsi:type="dcterms:W3CDTF">2026-05-21T11:46:49Z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0x0101005D85B2706C13BF4A9C5FFAFFF3860DCF</vt:lpwstr>
  </property>
  <property fmtid="{D5CDD505-2E9C-101B-9397-08002B2CF9AE}" pid="3" name="MediaServiceImageTags">
    <vt:lpwstr/>
  </property>
</Properties>
</file>